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8805"/>
  </bookViews>
  <sheets>
    <sheet name="簡易ライフプラン" sheetId="1" r:id="rId1"/>
    <sheet name="遺族年金額の積算（目安）" sheetId="2" r:id="rId2"/>
  </sheets>
  <definedNames>
    <definedName name="_xlnm.Print_Area" localSheetId="0">簡易ライフプラン!$A$1:$BJ$71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8" i="1" l="1"/>
  <c r="AX52" i="1" l="1"/>
  <c r="AL52" i="1"/>
  <c r="P6" i="1" l="1"/>
  <c r="H39" i="2" l="1"/>
  <c r="I39" i="2" s="1"/>
  <c r="I34" i="2"/>
  <c r="H34" i="2"/>
  <c r="D42" i="2"/>
  <c r="D41" i="2"/>
  <c r="D40" i="2"/>
  <c r="D38" i="2"/>
  <c r="D37" i="2"/>
  <c r="D36" i="2"/>
  <c r="D35" i="2"/>
  <c r="D33" i="2"/>
  <c r="H23" i="2"/>
  <c r="E23" i="2"/>
  <c r="BE37" i="1" l="1"/>
  <c r="B6" i="1" l="1"/>
  <c r="B5" i="1"/>
  <c r="AE6" i="1" s="1"/>
  <c r="U6" i="1" l="1"/>
  <c r="I23" i="2"/>
  <c r="H28" i="2"/>
  <c r="I28" i="2" s="1"/>
  <c r="H40" i="2"/>
  <c r="I40" i="2" s="1"/>
  <c r="H41" i="2"/>
  <c r="I41" i="2" s="1"/>
  <c r="H42" i="2"/>
  <c r="I42" i="2" s="1"/>
  <c r="H38" i="2"/>
  <c r="I38" i="2" s="1"/>
  <c r="H35" i="2"/>
  <c r="I35" i="2" s="1"/>
  <c r="H36" i="2"/>
  <c r="I36" i="2" s="1"/>
  <c r="H37" i="2"/>
  <c r="I37" i="2" s="1"/>
  <c r="H33" i="2"/>
  <c r="I33" i="2" s="1"/>
  <c r="H30" i="2"/>
  <c r="I30" i="2" s="1"/>
  <c r="H31" i="2"/>
  <c r="I31" i="2" s="1"/>
  <c r="H32" i="2"/>
  <c r="I32" i="2" s="1"/>
  <c r="H25" i="2"/>
  <c r="I25" i="2" s="1"/>
  <c r="H26" i="2"/>
  <c r="I26" i="2" s="1"/>
  <c r="H27" i="2"/>
  <c r="I27" i="2" s="1"/>
  <c r="D25" i="2"/>
  <c r="E25" i="2" s="1"/>
  <c r="D26" i="2"/>
  <c r="E26" i="2" s="1"/>
  <c r="D27" i="2"/>
  <c r="E27" i="2" s="1"/>
  <c r="E28" i="2"/>
  <c r="E30" i="2"/>
  <c r="E31" i="2"/>
  <c r="E32" i="2"/>
  <c r="E33" i="2"/>
  <c r="E35" i="2"/>
  <c r="E36" i="2"/>
  <c r="E37" i="2"/>
  <c r="E38" i="2"/>
  <c r="E40" i="2"/>
  <c r="E41" i="2"/>
  <c r="E42" i="2"/>
  <c r="D23" i="2"/>
  <c r="X53" i="1" l="1"/>
  <c r="T53" i="1"/>
  <c r="M53" i="1"/>
  <c r="J57" i="1" s="1"/>
  <c r="O57" i="1" s="1"/>
  <c r="H53" i="1"/>
  <c r="H44" i="1"/>
  <c r="M44" i="1" s="1"/>
  <c r="O48" i="1" s="1"/>
  <c r="K27" i="1"/>
  <c r="L27" i="1" s="1"/>
  <c r="M27" i="1" s="1"/>
  <c r="N27" i="1" s="1"/>
  <c r="O27" i="1" s="1"/>
  <c r="P27" i="1" s="1"/>
  <c r="Q27" i="1" s="1"/>
  <c r="R27" i="1" s="1"/>
  <c r="S27" i="1" s="1"/>
  <c r="T27" i="1" s="1"/>
  <c r="U27" i="1" s="1"/>
  <c r="V27" i="1" s="1"/>
  <c r="W27" i="1" s="1"/>
  <c r="X27" i="1" s="1"/>
  <c r="Y27" i="1" s="1"/>
  <c r="Z27" i="1" s="1"/>
  <c r="AA27" i="1" s="1"/>
  <c r="AB27" i="1" s="1"/>
  <c r="AC27" i="1" s="1"/>
  <c r="AD27" i="1" s="1"/>
  <c r="AE27" i="1" s="1"/>
  <c r="AF27" i="1" s="1"/>
  <c r="AG27" i="1" s="1"/>
  <c r="AH27" i="1" s="1"/>
  <c r="AI27" i="1" s="1"/>
  <c r="AJ27" i="1" s="1"/>
  <c r="AK27" i="1" s="1"/>
  <c r="AL27" i="1" s="1"/>
  <c r="AM27" i="1" s="1"/>
  <c r="AN27" i="1" s="1"/>
  <c r="AO27" i="1" s="1"/>
  <c r="AP27" i="1" s="1"/>
  <c r="AQ27" i="1" s="1"/>
  <c r="AR27" i="1" s="1"/>
  <c r="AS27" i="1" s="1"/>
  <c r="AT27" i="1" s="1"/>
  <c r="AU27" i="1" s="1"/>
  <c r="AV27" i="1" s="1"/>
  <c r="AW27" i="1" s="1"/>
  <c r="AX27" i="1" s="1"/>
  <c r="K25" i="1"/>
  <c r="L25" i="1" s="1"/>
  <c r="M25" i="1" s="1"/>
  <c r="N25" i="1" s="1"/>
  <c r="O25" i="1" s="1"/>
  <c r="P25" i="1" s="1"/>
  <c r="Q25" i="1" s="1"/>
  <c r="R25" i="1" s="1"/>
  <c r="S25" i="1" s="1"/>
  <c r="T25" i="1" s="1"/>
  <c r="U25" i="1" s="1"/>
  <c r="V25" i="1" s="1"/>
  <c r="W25" i="1" s="1"/>
  <c r="X25" i="1" s="1"/>
  <c r="Y25" i="1" s="1"/>
  <c r="Z25" i="1" s="1"/>
  <c r="AA25" i="1" s="1"/>
  <c r="AB25" i="1" s="1"/>
  <c r="AC25" i="1" s="1"/>
  <c r="AD25" i="1" s="1"/>
  <c r="AE25" i="1" s="1"/>
  <c r="AF25" i="1" s="1"/>
  <c r="AG25" i="1" s="1"/>
  <c r="AH25" i="1" s="1"/>
  <c r="AI25" i="1" s="1"/>
  <c r="AJ25" i="1" s="1"/>
  <c r="AK25" i="1" s="1"/>
  <c r="AL25" i="1" s="1"/>
  <c r="AM25" i="1" s="1"/>
  <c r="AN25" i="1" s="1"/>
  <c r="AO25" i="1" s="1"/>
  <c r="AP25" i="1" s="1"/>
  <c r="AQ25" i="1" s="1"/>
  <c r="AR25" i="1" s="1"/>
  <c r="AS25" i="1" s="1"/>
  <c r="AT25" i="1" s="1"/>
  <c r="AU25" i="1" s="1"/>
  <c r="AV25" i="1" s="1"/>
  <c r="AW25" i="1" s="1"/>
  <c r="AX25" i="1" s="1"/>
  <c r="K23" i="1"/>
  <c r="L23" i="1" s="1"/>
  <c r="M23" i="1" s="1"/>
  <c r="N23" i="1" s="1"/>
  <c r="O23" i="1" s="1"/>
  <c r="P23" i="1" s="1"/>
  <c r="Q23" i="1" s="1"/>
  <c r="R23" i="1" s="1"/>
  <c r="S23" i="1" s="1"/>
  <c r="T23" i="1" s="1"/>
  <c r="U23" i="1" s="1"/>
  <c r="V23" i="1" s="1"/>
  <c r="W23" i="1" s="1"/>
  <c r="X23" i="1" s="1"/>
  <c r="Y23" i="1" s="1"/>
  <c r="Z23" i="1" s="1"/>
  <c r="AA23" i="1" s="1"/>
  <c r="AB23" i="1" s="1"/>
  <c r="AC23" i="1" s="1"/>
  <c r="AD23" i="1" s="1"/>
  <c r="AE23" i="1" s="1"/>
  <c r="AF23" i="1" s="1"/>
  <c r="AG23" i="1" s="1"/>
  <c r="AH23" i="1" s="1"/>
  <c r="AI23" i="1" s="1"/>
  <c r="AJ23" i="1" s="1"/>
  <c r="AK23" i="1" s="1"/>
  <c r="AL23" i="1" s="1"/>
  <c r="AM23" i="1" s="1"/>
  <c r="AN23" i="1" s="1"/>
  <c r="AO23" i="1" s="1"/>
  <c r="AP23" i="1" s="1"/>
  <c r="AQ23" i="1" s="1"/>
  <c r="AR23" i="1" s="1"/>
  <c r="AS23" i="1" s="1"/>
  <c r="AT23" i="1" s="1"/>
  <c r="AU23" i="1" s="1"/>
  <c r="AV23" i="1" s="1"/>
  <c r="AW23" i="1" s="1"/>
  <c r="AX23" i="1" s="1"/>
  <c r="AE42" i="1"/>
  <c r="K36" i="1"/>
  <c r="L36" i="1" s="1"/>
  <c r="M36" i="1" s="1"/>
  <c r="N36" i="1" s="1"/>
  <c r="O36" i="1" s="1"/>
  <c r="P36" i="1" s="1"/>
  <c r="Q36" i="1" s="1"/>
  <c r="R36" i="1" s="1"/>
  <c r="S36" i="1" s="1"/>
  <c r="T36" i="1" s="1"/>
  <c r="U36" i="1" s="1"/>
  <c r="V36" i="1" s="1"/>
  <c r="W36" i="1" s="1"/>
  <c r="X36" i="1" s="1"/>
  <c r="Y36" i="1" s="1"/>
  <c r="Z36" i="1" s="1"/>
  <c r="AA36" i="1" s="1"/>
  <c r="AB36" i="1" s="1"/>
  <c r="AC36" i="1" s="1"/>
  <c r="AD36" i="1" s="1"/>
  <c r="AE36" i="1" s="1"/>
  <c r="AF36" i="1" s="1"/>
  <c r="AG36" i="1" s="1"/>
  <c r="AH36" i="1" s="1"/>
  <c r="AI36" i="1" s="1"/>
  <c r="AJ36" i="1" s="1"/>
  <c r="AK36" i="1" s="1"/>
  <c r="AL36" i="1" s="1"/>
  <c r="AM36" i="1" s="1"/>
  <c r="AN36" i="1" s="1"/>
  <c r="AO36" i="1" s="1"/>
  <c r="AP36" i="1" s="1"/>
  <c r="AQ36" i="1" s="1"/>
  <c r="AR36" i="1" s="1"/>
  <c r="AS36" i="1" s="1"/>
  <c r="AT36" i="1" s="1"/>
  <c r="AU36" i="1" s="1"/>
  <c r="AV36" i="1" s="1"/>
  <c r="AW36" i="1" s="1"/>
  <c r="AX36" i="1" s="1"/>
  <c r="K34" i="1"/>
  <c r="L34" i="1" s="1"/>
  <c r="M34" i="1" s="1"/>
  <c r="N34" i="1" s="1"/>
  <c r="O34" i="1" s="1"/>
  <c r="P34" i="1" s="1"/>
  <c r="Q34" i="1" s="1"/>
  <c r="R34" i="1" s="1"/>
  <c r="S34" i="1" s="1"/>
  <c r="T34" i="1" s="1"/>
  <c r="U34" i="1" s="1"/>
  <c r="V34" i="1" s="1"/>
  <c r="W34" i="1" s="1"/>
  <c r="X34" i="1" s="1"/>
  <c r="Y34" i="1" s="1"/>
  <c r="Z34" i="1" s="1"/>
  <c r="AA34" i="1" s="1"/>
  <c r="AB34" i="1" s="1"/>
  <c r="AC34" i="1" s="1"/>
  <c r="AD34" i="1" s="1"/>
  <c r="AE34" i="1" s="1"/>
  <c r="AF34" i="1" s="1"/>
  <c r="AG34" i="1" s="1"/>
  <c r="AH34" i="1" s="1"/>
  <c r="AI34" i="1" s="1"/>
  <c r="AJ34" i="1" s="1"/>
  <c r="AK34" i="1" s="1"/>
  <c r="AL34" i="1" s="1"/>
  <c r="AM34" i="1" s="1"/>
  <c r="AN34" i="1" s="1"/>
  <c r="AO34" i="1" s="1"/>
  <c r="AP34" i="1" s="1"/>
  <c r="AQ34" i="1" s="1"/>
  <c r="AR34" i="1" s="1"/>
  <c r="AS34" i="1" s="1"/>
  <c r="AT34" i="1" s="1"/>
  <c r="AU34" i="1" s="1"/>
  <c r="AV34" i="1" s="1"/>
  <c r="AW34" i="1" s="1"/>
  <c r="AX34" i="1" s="1"/>
  <c r="K32" i="1"/>
  <c r="L32" i="1" s="1"/>
  <c r="M32" i="1" s="1"/>
  <c r="N32" i="1" s="1"/>
  <c r="O32" i="1" s="1"/>
  <c r="P32" i="1" s="1"/>
  <c r="Q32" i="1" s="1"/>
  <c r="R32" i="1" s="1"/>
  <c r="S32" i="1" s="1"/>
  <c r="T32" i="1" s="1"/>
  <c r="U32" i="1" s="1"/>
  <c r="V32" i="1" s="1"/>
  <c r="W32" i="1" s="1"/>
  <c r="X32" i="1" s="1"/>
  <c r="Y32" i="1" s="1"/>
  <c r="Z32" i="1" s="1"/>
  <c r="AA32" i="1" s="1"/>
  <c r="AB32" i="1" s="1"/>
  <c r="AC32" i="1" s="1"/>
  <c r="AD32" i="1" s="1"/>
  <c r="AE32" i="1" s="1"/>
  <c r="AF32" i="1" s="1"/>
  <c r="AG32" i="1" s="1"/>
  <c r="AH32" i="1" s="1"/>
  <c r="AI32" i="1" s="1"/>
  <c r="AJ32" i="1" s="1"/>
  <c r="AK32" i="1" s="1"/>
  <c r="AL32" i="1" s="1"/>
  <c r="AM32" i="1" s="1"/>
  <c r="AN32" i="1" s="1"/>
  <c r="AO32" i="1" s="1"/>
  <c r="AP32" i="1" s="1"/>
  <c r="AQ32" i="1" s="1"/>
  <c r="AR32" i="1" s="1"/>
  <c r="AS32" i="1" s="1"/>
  <c r="AT32" i="1" s="1"/>
  <c r="AU32" i="1" s="1"/>
  <c r="AV32" i="1" s="1"/>
  <c r="AW32" i="1" s="1"/>
  <c r="AX32" i="1" s="1"/>
  <c r="K30" i="1"/>
  <c r="L30" i="1" s="1"/>
  <c r="M30" i="1" s="1"/>
  <c r="N30" i="1" s="1"/>
  <c r="O30" i="1" s="1"/>
  <c r="P30" i="1" s="1"/>
  <c r="Q30" i="1" s="1"/>
  <c r="R30" i="1" s="1"/>
  <c r="S30" i="1" s="1"/>
  <c r="T30" i="1" s="1"/>
  <c r="U30" i="1" s="1"/>
  <c r="V30" i="1" s="1"/>
  <c r="W30" i="1" s="1"/>
  <c r="X30" i="1" s="1"/>
  <c r="Y30" i="1" s="1"/>
  <c r="Z30" i="1" s="1"/>
  <c r="AA30" i="1" s="1"/>
  <c r="AB30" i="1" s="1"/>
  <c r="AC30" i="1" s="1"/>
  <c r="AD30" i="1" s="1"/>
  <c r="AE30" i="1" s="1"/>
  <c r="AF30" i="1" s="1"/>
  <c r="AG30" i="1" s="1"/>
  <c r="AH30" i="1" s="1"/>
  <c r="AI30" i="1" s="1"/>
  <c r="AJ30" i="1" s="1"/>
  <c r="AK30" i="1" s="1"/>
  <c r="AL30" i="1" s="1"/>
  <c r="AM30" i="1" s="1"/>
  <c r="AN30" i="1" s="1"/>
  <c r="AO30" i="1" s="1"/>
  <c r="AP30" i="1" s="1"/>
  <c r="AQ30" i="1" s="1"/>
  <c r="AR30" i="1" s="1"/>
  <c r="AS30" i="1" s="1"/>
  <c r="AT30" i="1" s="1"/>
  <c r="AU30" i="1" s="1"/>
  <c r="AV30" i="1" s="1"/>
  <c r="AW30" i="1" s="1"/>
  <c r="AX30" i="1" s="1"/>
  <c r="K21" i="1"/>
  <c r="L21" i="1" s="1"/>
  <c r="M21" i="1" s="1"/>
  <c r="N21" i="1" s="1"/>
  <c r="O21" i="1" s="1"/>
  <c r="P21" i="1" s="1"/>
  <c r="Q21" i="1" s="1"/>
  <c r="R21" i="1" s="1"/>
  <c r="S21" i="1" s="1"/>
  <c r="T21" i="1" s="1"/>
  <c r="U21" i="1" s="1"/>
  <c r="V21" i="1" s="1"/>
  <c r="W21" i="1" s="1"/>
  <c r="X21" i="1" s="1"/>
  <c r="Y21" i="1" s="1"/>
  <c r="Z21" i="1" s="1"/>
  <c r="AA21" i="1" s="1"/>
  <c r="AB21" i="1" s="1"/>
  <c r="AC21" i="1" s="1"/>
  <c r="AD21" i="1" s="1"/>
  <c r="AE21" i="1" s="1"/>
  <c r="AF21" i="1" s="1"/>
  <c r="AG21" i="1" s="1"/>
  <c r="AH21" i="1" s="1"/>
  <c r="AI21" i="1" s="1"/>
  <c r="AJ21" i="1" s="1"/>
  <c r="AK21" i="1" s="1"/>
  <c r="AL21" i="1" s="1"/>
  <c r="AM21" i="1" s="1"/>
  <c r="AN21" i="1" s="1"/>
  <c r="AO21" i="1" s="1"/>
  <c r="AP21" i="1" s="1"/>
  <c r="AQ21" i="1" s="1"/>
  <c r="AR21" i="1" s="1"/>
  <c r="AS21" i="1" s="1"/>
  <c r="AT21" i="1" s="1"/>
  <c r="AU21" i="1" s="1"/>
  <c r="AV21" i="1" s="1"/>
  <c r="AW21" i="1" s="1"/>
  <c r="AX21" i="1" s="1"/>
  <c r="K19" i="1"/>
  <c r="L19" i="1" s="1"/>
  <c r="M19" i="1" s="1"/>
  <c r="N19" i="1" s="1"/>
  <c r="O19" i="1" s="1"/>
  <c r="P19" i="1" s="1"/>
  <c r="Q19" i="1" s="1"/>
  <c r="R19" i="1" s="1"/>
  <c r="S19" i="1" s="1"/>
  <c r="T19" i="1" s="1"/>
  <c r="U19" i="1" s="1"/>
  <c r="V19" i="1" s="1"/>
  <c r="W19" i="1" s="1"/>
  <c r="X19" i="1" s="1"/>
  <c r="Y19" i="1" s="1"/>
  <c r="Z19" i="1" s="1"/>
  <c r="AA19" i="1" s="1"/>
  <c r="AB19" i="1" s="1"/>
  <c r="AC19" i="1" s="1"/>
  <c r="AD19" i="1" s="1"/>
  <c r="AE19" i="1" s="1"/>
  <c r="AF19" i="1" s="1"/>
  <c r="AG19" i="1" s="1"/>
  <c r="AH19" i="1" s="1"/>
  <c r="AI19" i="1" s="1"/>
  <c r="AJ19" i="1" s="1"/>
  <c r="AK19" i="1" s="1"/>
  <c r="AL19" i="1" s="1"/>
  <c r="AM19" i="1" s="1"/>
  <c r="AN19" i="1" s="1"/>
  <c r="AO19" i="1" s="1"/>
  <c r="AP19" i="1" s="1"/>
  <c r="AQ19" i="1" s="1"/>
  <c r="AR19" i="1" s="1"/>
  <c r="AS19" i="1" s="1"/>
  <c r="AT19" i="1" s="1"/>
  <c r="AU19" i="1" s="1"/>
  <c r="AV19" i="1" s="1"/>
  <c r="AW19" i="1" s="1"/>
  <c r="AX19" i="1" s="1"/>
  <c r="K17" i="1"/>
  <c r="L17" i="1" s="1"/>
  <c r="M17" i="1" s="1"/>
  <c r="N17" i="1" s="1"/>
  <c r="O17" i="1" s="1"/>
  <c r="P17" i="1" s="1"/>
  <c r="Q17" i="1" s="1"/>
  <c r="R17" i="1" s="1"/>
  <c r="S17" i="1" s="1"/>
  <c r="T17" i="1" s="1"/>
  <c r="U17" i="1" s="1"/>
  <c r="V17" i="1" s="1"/>
  <c r="W17" i="1" s="1"/>
  <c r="X17" i="1" s="1"/>
  <c r="Y17" i="1" s="1"/>
  <c r="Z17" i="1" s="1"/>
  <c r="AA17" i="1" s="1"/>
  <c r="AB17" i="1" s="1"/>
  <c r="AC17" i="1" s="1"/>
  <c r="AD17" i="1" s="1"/>
  <c r="AE17" i="1" s="1"/>
  <c r="AF17" i="1" s="1"/>
  <c r="AG17" i="1" s="1"/>
  <c r="AH17" i="1" s="1"/>
  <c r="AI17" i="1" s="1"/>
  <c r="AJ17" i="1" s="1"/>
  <c r="AK17" i="1" s="1"/>
  <c r="AL17" i="1" s="1"/>
  <c r="AM17" i="1" s="1"/>
  <c r="AN17" i="1" s="1"/>
  <c r="AO17" i="1" s="1"/>
  <c r="AP17" i="1" s="1"/>
  <c r="AQ17" i="1" s="1"/>
  <c r="AR17" i="1" s="1"/>
  <c r="AS17" i="1" s="1"/>
  <c r="AT17" i="1" s="1"/>
  <c r="AU17" i="1" s="1"/>
  <c r="AV17" i="1" s="1"/>
  <c r="AW17" i="1" s="1"/>
  <c r="AX17" i="1" s="1"/>
  <c r="K15" i="1"/>
  <c r="L15" i="1" s="1"/>
  <c r="M15" i="1" s="1"/>
  <c r="N15" i="1" s="1"/>
  <c r="O15" i="1" s="1"/>
  <c r="P15" i="1" s="1"/>
  <c r="Q15" i="1" s="1"/>
  <c r="R15" i="1" s="1"/>
  <c r="S15" i="1" s="1"/>
  <c r="T15" i="1" s="1"/>
  <c r="U15" i="1" s="1"/>
  <c r="V15" i="1" s="1"/>
  <c r="W15" i="1" s="1"/>
  <c r="X15" i="1" s="1"/>
  <c r="Y15" i="1" s="1"/>
  <c r="Z15" i="1" s="1"/>
  <c r="AA15" i="1" s="1"/>
  <c r="AB15" i="1" s="1"/>
  <c r="AC15" i="1" s="1"/>
  <c r="AD15" i="1" s="1"/>
  <c r="AE15" i="1" s="1"/>
  <c r="AF15" i="1" s="1"/>
  <c r="AG15" i="1" s="1"/>
  <c r="AH15" i="1" s="1"/>
  <c r="AI15" i="1" s="1"/>
  <c r="AJ15" i="1" s="1"/>
  <c r="AK15" i="1" s="1"/>
  <c r="AL15" i="1" s="1"/>
  <c r="AM15" i="1" s="1"/>
  <c r="AN15" i="1" s="1"/>
  <c r="AO15" i="1" s="1"/>
  <c r="AP15" i="1" s="1"/>
  <c r="AQ15" i="1" s="1"/>
  <c r="AR15" i="1" s="1"/>
  <c r="AS15" i="1" s="1"/>
  <c r="AT15" i="1" s="1"/>
  <c r="AU15" i="1" s="1"/>
  <c r="AV15" i="1" s="1"/>
  <c r="AW15" i="1" s="1"/>
  <c r="AX15" i="1" s="1"/>
  <c r="K13" i="1"/>
  <c r="L13" i="1" s="1"/>
  <c r="M13" i="1" s="1"/>
  <c r="N13" i="1" s="1"/>
  <c r="O13" i="1" s="1"/>
  <c r="P13" i="1" s="1"/>
  <c r="Q13" i="1" s="1"/>
  <c r="R13" i="1" s="1"/>
  <c r="S13" i="1" s="1"/>
  <c r="T13" i="1" s="1"/>
  <c r="U13" i="1" s="1"/>
  <c r="V13" i="1" s="1"/>
  <c r="W13" i="1" s="1"/>
  <c r="X13" i="1" s="1"/>
  <c r="Y13" i="1" s="1"/>
  <c r="Z13" i="1" s="1"/>
  <c r="AA13" i="1" s="1"/>
  <c r="AB13" i="1" s="1"/>
  <c r="AC13" i="1" s="1"/>
  <c r="AD13" i="1" s="1"/>
  <c r="AE13" i="1" s="1"/>
  <c r="AF13" i="1" s="1"/>
  <c r="AG13" i="1" s="1"/>
  <c r="AH13" i="1" s="1"/>
  <c r="AI13" i="1" s="1"/>
  <c r="AJ13" i="1" s="1"/>
  <c r="AK13" i="1" s="1"/>
  <c r="AL13" i="1" s="1"/>
  <c r="AM13" i="1" s="1"/>
  <c r="AN13" i="1" s="1"/>
  <c r="AO13" i="1" s="1"/>
  <c r="AP13" i="1" s="1"/>
  <c r="AQ13" i="1" s="1"/>
  <c r="AR13" i="1" s="1"/>
  <c r="AS13" i="1" s="1"/>
  <c r="AT13" i="1" s="1"/>
  <c r="AU13" i="1" s="1"/>
  <c r="AV13" i="1" s="1"/>
  <c r="AW13" i="1" s="1"/>
  <c r="AX13" i="1" s="1"/>
  <c r="K11" i="1"/>
  <c r="L11" i="1" s="1"/>
  <c r="M11" i="1" s="1"/>
  <c r="N11" i="1" s="1"/>
  <c r="O11" i="1" s="1"/>
  <c r="P11" i="1" s="1"/>
  <c r="Q11" i="1" s="1"/>
  <c r="R11" i="1" s="1"/>
  <c r="S11" i="1" s="1"/>
  <c r="T11" i="1" s="1"/>
  <c r="U11" i="1" s="1"/>
  <c r="V11" i="1" s="1"/>
  <c r="W11" i="1" s="1"/>
  <c r="X11" i="1" s="1"/>
  <c r="Y11" i="1" s="1"/>
  <c r="Z11" i="1" s="1"/>
  <c r="AA11" i="1" s="1"/>
  <c r="AB11" i="1" s="1"/>
  <c r="AC11" i="1" s="1"/>
  <c r="AD11" i="1" s="1"/>
  <c r="AE11" i="1" s="1"/>
  <c r="AF11" i="1" s="1"/>
  <c r="AG11" i="1" s="1"/>
  <c r="AH11" i="1" s="1"/>
  <c r="AI11" i="1" s="1"/>
  <c r="AJ11" i="1" s="1"/>
  <c r="AK11" i="1" s="1"/>
  <c r="AL11" i="1" s="1"/>
  <c r="AM11" i="1" s="1"/>
  <c r="AN11" i="1" s="1"/>
  <c r="AO11" i="1" s="1"/>
  <c r="AP11" i="1" s="1"/>
  <c r="AQ11" i="1" s="1"/>
  <c r="AR11" i="1" s="1"/>
  <c r="AS11" i="1" s="1"/>
  <c r="AT11" i="1" s="1"/>
  <c r="AU11" i="1" s="1"/>
  <c r="AV11" i="1" s="1"/>
  <c r="AW11" i="1" s="1"/>
  <c r="AX11" i="1" s="1"/>
  <c r="AS7" i="1"/>
  <c r="F7" i="1"/>
  <c r="AS6" i="1"/>
  <c r="K6" i="1"/>
  <c r="K5" i="1"/>
  <c r="P5" i="1" s="1"/>
  <c r="AG52" i="1" s="1"/>
  <c r="AS52" i="1" l="1"/>
  <c r="AJ7" i="1"/>
  <c r="T48" i="1"/>
  <c r="T57" i="1"/>
  <c r="AJ6" i="1"/>
  <c r="AM6" i="1" s="1"/>
  <c r="AU6" i="1" s="1"/>
  <c r="AM7" i="1"/>
  <c r="AU7" i="1" s="1"/>
  <c r="P7" i="1"/>
  <c r="BE42" i="1" s="1"/>
  <c r="K7" i="1"/>
  <c r="BE48" i="1" l="1"/>
  <c r="AE7" i="1"/>
  <c r="AQ42" i="1"/>
  <c r="U7" i="1"/>
</calcChain>
</file>

<file path=xl/sharedStrings.xml><?xml version="1.0" encoding="utf-8"?>
<sst xmlns="http://schemas.openxmlformats.org/spreadsheetml/2006/main" count="308" uniqueCount="167">
  <si>
    <t>PERSONAL DATA</t>
    <phoneticPr fontId="3"/>
  </si>
  <si>
    <r>
      <rPr>
        <b/>
        <sz val="14"/>
        <color theme="0"/>
        <rFont val="HGSｺﾞｼｯｸM"/>
        <family val="3"/>
        <charset val="128"/>
      </rPr>
      <t xml:space="preserve">I </t>
    </r>
    <r>
      <rPr>
        <sz val="11"/>
        <color theme="1"/>
        <rFont val="ＭＳ Ｐゴシック"/>
        <family val="2"/>
        <charset val="128"/>
        <scheme val="minor"/>
      </rPr>
      <t>年収（総年収）</t>
    </r>
    <rPh sb="2" eb="4">
      <t>ネンシュウ</t>
    </rPh>
    <rPh sb="5" eb="6">
      <t>ソウ</t>
    </rPh>
    <rPh sb="6" eb="8">
      <t>ネンシュウ</t>
    </rPh>
    <phoneticPr fontId="3"/>
  </si>
  <si>
    <r>
      <rPr>
        <b/>
        <sz val="14"/>
        <color theme="0"/>
        <rFont val="HGSｺﾞｼｯｸM"/>
        <family val="3"/>
        <charset val="128"/>
      </rPr>
      <t xml:space="preserve">I </t>
    </r>
    <r>
      <rPr>
        <sz val="14"/>
        <color theme="0"/>
        <rFont val="HGSｺﾞｼｯｸM"/>
        <family val="3"/>
        <charset val="128"/>
      </rPr>
      <t xml:space="preserve"> </t>
    </r>
    <r>
      <rPr>
        <sz val="11"/>
        <color theme="1"/>
        <rFont val="ＭＳ Ｐゴシック"/>
        <family val="2"/>
        <charset val="128"/>
        <scheme val="minor"/>
      </rPr>
      <t>手取り（予測）</t>
    </r>
    <rPh sb="3" eb="5">
      <t>テド</t>
    </rPh>
    <rPh sb="7" eb="9">
      <t>ヨソク</t>
    </rPh>
    <phoneticPr fontId="3"/>
  </si>
  <si>
    <r>
      <rPr>
        <b/>
        <sz val="14"/>
        <color theme="0"/>
        <rFont val="HGSｺﾞｼｯｸM"/>
        <family val="3"/>
        <charset val="128"/>
      </rPr>
      <t xml:space="preserve">I </t>
    </r>
    <r>
      <rPr>
        <sz val="11"/>
        <color theme="1"/>
        <rFont val="ＭＳ Ｐゴシック"/>
        <family val="2"/>
        <charset val="128"/>
        <scheme val="minor"/>
      </rPr>
      <t>月額（手取り）</t>
    </r>
    <rPh sb="2" eb="4">
      <t>ゲツガク</t>
    </rPh>
    <rPh sb="5" eb="7">
      <t>テド</t>
    </rPh>
    <phoneticPr fontId="3"/>
  </si>
  <si>
    <r>
      <rPr>
        <b/>
        <sz val="14"/>
        <color theme="0"/>
        <rFont val="HGSｺﾞｼｯｸE"/>
        <family val="3"/>
        <charset val="128"/>
      </rPr>
      <t xml:space="preserve">I </t>
    </r>
    <r>
      <rPr>
        <sz val="11"/>
        <color theme="1"/>
        <rFont val="ＭＳ Ｐゴシック"/>
        <family val="2"/>
        <charset val="128"/>
        <scheme val="minor"/>
      </rPr>
      <t>遺族年金額</t>
    </r>
    <rPh sb="2" eb="4">
      <t>イゾク</t>
    </rPh>
    <rPh sb="4" eb="6">
      <t>ネンキン</t>
    </rPh>
    <rPh sb="6" eb="7">
      <t>ガク</t>
    </rPh>
    <phoneticPr fontId="3"/>
  </si>
  <si>
    <r>
      <rPr>
        <b/>
        <sz val="14"/>
        <color theme="0"/>
        <rFont val="HGPｺﾞｼｯｸM"/>
        <family val="3"/>
        <charset val="128"/>
      </rPr>
      <t xml:space="preserve">I </t>
    </r>
    <r>
      <rPr>
        <sz val="11"/>
        <color theme="1"/>
        <rFont val="ＭＳ Ｐゴシック"/>
        <family val="2"/>
        <charset val="128"/>
        <scheme val="minor"/>
      </rPr>
      <t>その他</t>
    </r>
    <rPh sb="4" eb="5">
      <t>タ</t>
    </rPh>
    <phoneticPr fontId="3"/>
  </si>
  <si>
    <t>太郎</t>
    <rPh sb="0" eb="2">
      <t>タロウ</t>
    </rPh>
    <phoneticPr fontId="3"/>
  </si>
  <si>
    <t>様</t>
    <rPh sb="0" eb="1">
      <t>サマ</t>
    </rPh>
    <phoneticPr fontId="3"/>
  </si>
  <si>
    <t>万</t>
    <rPh sb="0" eb="1">
      <t>マン</t>
    </rPh>
    <phoneticPr fontId="3"/>
  </si>
  <si>
    <t xml:space="preserve">  下のお子様が18歳の3月までの概算</t>
    <rPh sb="2" eb="3">
      <t>シタ</t>
    </rPh>
    <rPh sb="5" eb="7">
      <t>コサマ</t>
    </rPh>
    <rPh sb="10" eb="11">
      <t>サイ</t>
    </rPh>
    <rPh sb="13" eb="14">
      <t>ガツ</t>
    </rPh>
    <rPh sb="17" eb="19">
      <t>ガイサン</t>
    </rPh>
    <phoneticPr fontId="3"/>
  </si>
  <si>
    <t xml:space="preserve">  下のお子様が18歳の3月まで</t>
    <rPh sb="2" eb="3">
      <t>シタ</t>
    </rPh>
    <rPh sb="5" eb="7">
      <t>コサマ</t>
    </rPh>
    <rPh sb="10" eb="11">
      <t>サイ</t>
    </rPh>
    <rPh sb="13" eb="14">
      <t>ガツ</t>
    </rPh>
    <phoneticPr fontId="3"/>
  </si>
  <si>
    <t xml:space="preserve">  (保険)補償額など</t>
    <rPh sb="3" eb="5">
      <t>ホケン</t>
    </rPh>
    <rPh sb="6" eb="8">
      <t>ホショウ</t>
    </rPh>
    <rPh sb="8" eb="9">
      <t>ガク</t>
    </rPh>
    <phoneticPr fontId="3"/>
  </si>
  <si>
    <t>死亡時に約</t>
    <rPh sb="0" eb="3">
      <t>シボウジ</t>
    </rPh>
    <rPh sb="4" eb="5">
      <t>ヤク</t>
    </rPh>
    <phoneticPr fontId="3"/>
  </si>
  <si>
    <t>万/月</t>
    <rPh sb="0" eb="1">
      <t>マン</t>
    </rPh>
    <rPh sb="2" eb="3">
      <t>ツキ</t>
    </rPh>
    <phoneticPr fontId="3"/>
  </si>
  <si>
    <t>万円/年</t>
    <rPh sb="0" eb="2">
      <t>マンエン</t>
    </rPh>
    <rPh sb="3" eb="4">
      <t>ネン</t>
    </rPh>
    <phoneticPr fontId="3"/>
  </si>
  <si>
    <t>あと</t>
    <phoneticPr fontId="3"/>
  </si>
  <si>
    <t>年</t>
    <rPh sb="0" eb="1">
      <t>ネン</t>
    </rPh>
    <phoneticPr fontId="3"/>
  </si>
  <si>
    <t>万円</t>
    <rPh sb="0" eb="2">
      <t>マンエン</t>
    </rPh>
    <phoneticPr fontId="3"/>
  </si>
  <si>
    <t>合計</t>
    <rPh sb="0" eb="2">
      <t>ゴウケイ</t>
    </rPh>
    <phoneticPr fontId="3"/>
  </si>
  <si>
    <r>
      <rPr>
        <b/>
        <sz val="14"/>
        <color theme="0"/>
        <rFont val="HGSｺﾞｼｯｸM"/>
        <family val="3"/>
        <charset val="128"/>
      </rPr>
      <t>I</t>
    </r>
    <r>
      <rPr>
        <b/>
        <sz val="9"/>
        <color theme="0"/>
        <rFont val="メイリオ"/>
        <family val="3"/>
        <charset val="128"/>
      </rPr>
      <t xml:space="preserve"> 　LIFE　STAGE</t>
    </r>
    <phoneticPr fontId="3"/>
  </si>
  <si>
    <t>月々の家計について</t>
    <rPh sb="0" eb="2">
      <t>ツキヅキ</t>
    </rPh>
    <rPh sb="3" eb="5">
      <t>カケイ</t>
    </rPh>
    <phoneticPr fontId="3"/>
  </si>
  <si>
    <t>家庭全体のプラン</t>
    <rPh sb="0" eb="2">
      <t>カテイ</t>
    </rPh>
    <rPh sb="2" eb="4">
      <t>ゼンタイ</t>
    </rPh>
    <phoneticPr fontId="3"/>
  </si>
  <si>
    <t>住宅費</t>
    <rPh sb="0" eb="2">
      <t>ジュウタク</t>
    </rPh>
    <rPh sb="2" eb="3">
      <t>ヒ</t>
    </rPh>
    <phoneticPr fontId="3"/>
  </si>
  <si>
    <t>固定資産税/火災保険/駐車場代など</t>
    <rPh sb="0" eb="2">
      <t>コテイ</t>
    </rPh>
    <rPh sb="2" eb="5">
      <t>シサンゼイ</t>
    </rPh>
    <rPh sb="6" eb="8">
      <t>カサイ</t>
    </rPh>
    <rPh sb="8" eb="10">
      <t>ホケン</t>
    </rPh>
    <rPh sb="11" eb="14">
      <t>チュウシャジョウ</t>
    </rPh>
    <rPh sb="14" eb="15">
      <t>ダイ</t>
    </rPh>
    <phoneticPr fontId="3"/>
  </si>
  <si>
    <t>世帯主</t>
    <rPh sb="0" eb="3">
      <t>セタイヌシ</t>
    </rPh>
    <phoneticPr fontId="3"/>
  </si>
  <si>
    <t>歳</t>
    <rPh sb="0" eb="1">
      <t>サイ</t>
    </rPh>
    <phoneticPr fontId="3"/>
  </si>
  <si>
    <t>食費</t>
    <rPh sb="0" eb="2">
      <t>ショクヒ</t>
    </rPh>
    <phoneticPr fontId="3"/>
  </si>
  <si>
    <t>外食費含む</t>
    <rPh sb="0" eb="2">
      <t>ガイショク</t>
    </rPh>
    <rPh sb="2" eb="3">
      <t>ヒ</t>
    </rPh>
    <rPh sb="3" eb="4">
      <t>フク</t>
    </rPh>
    <phoneticPr fontId="3"/>
  </si>
  <si>
    <t>配偶者</t>
    <rPh sb="0" eb="3">
      <t>ハイグウシャ</t>
    </rPh>
    <phoneticPr fontId="3"/>
  </si>
  <si>
    <t>教育費</t>
    <rPh sb="0" eb="3">
      <t>キョウイクヒ</t>
    </rPh>
    <phoneticPr fontId="3"/>
  </si>
  <si>
    <t>保育園/幼稚園/習い事</t>
    <rPh sb="0" eb="3">
      <t>ホイクエン</t>
    </rPh>
    <rPh sb="4" eb="7">
      <t>ヨウチエン</t>
    </rPh>
    <rPh sb="8" eb="9">
      <t>ナラ</t>
    </rPh>
    <rPh sb="10" eb="11">
      <t>ゴト</t>
    </rPh>
    <phoneticPr fontId="3"/>
  </si>
  <si>
    <t>お子様</t>
    <rPh sb="1" eb="3">
      <t>コサマ</t>
    </rPh>
    <phoneticPr fontId="3"/>
  </si>
  <si>
    <t>一太</t>
    <rPh sb="0" eb="1">
      <t>イチ</t>
    </rPh>
    <rPh sb="1" eb="2">
      <t>タ</t>
    </rPh>
    <phoneticPr fontId="3"/>
  </si>
  <si>
    <t>水道光熱費</t>
    <rPh sb="0" eb="2">
      <t>スイドウ</t>
    </rPh>
    <rPh sb="2" eb="5">
      <t>コウネツヒ</t>
    </rPh>
    <phoneticPr fontId="3"/>
  </si>
  <si>
    <t>電気/ガス/水道</t>
    <rPh sb="0" eb="2">
      <t>デンキ</t>
    </rPh>
    <rPh sb="6" eb="8">
      <t>スイドウ</t>
    </rPh>
    <phoneticPr fontId="3"/>
  </si>
  <si>
    <t>通信費</t>
    <rPh sb="0" eb="3">
      <t>ツウシンヒ</t>
    </rPh>
    <phoneticPr fontId="3"/>
  </si>
  <si>
    <t>携帯/インターネット</t>
    <rPh sb="0" eb="2">
      <t>ケイタイ</t>
    </rPh>
    <phoneticPr fontId="3"/>
  </si>
  <si>
    <t>夫父</t>
    <rPh sb="0" eb="1">
      <t>オット</t>
    </rPh>
    <rPh sb="1" eb="2">
      <t>チチ</t>
    </rPh>
    <phoneticPr fontId="3"/>
  </si>
  <si>
    <t>益男</t>
    <rPh sb="0" eb="2">
      <t>マスオ</t>
    </rPh>
    <phoneticPr fontId="3"/>
  </si>
  <si>
    <t>小遣い</t>
    <rPh sb="0" eb="2">
      <t>コヅカ</t>
    </rPh>
    <phoneticPr fontId="3"/>
  </si>
  <si>
    <t>夫/妻/子</t>
    <rPh sb="0" eb="1">
      <t>オット</t>
    </rPh>
    <rPh sb="2" eb="3">
      <t>ツマ</t>
    </rPh>
    <rPh sb="4" eb="5">
      <t>コ</t>
    </rPh>
    <phoneticPr fontId="3"/>
  </si>
  <si>
    <t>夫母</t>
    <rPh sb="0" eb="1">
      <t>オット</t>
    </rPh>
    <rPh sb="1" eb="2">
      <t>ハハ</t>
    </rPh>
    <phoneticPr fontId="3"/>
  </si>
  <si>
    <t>敬子</t>
    <rPh sb="0" eb="2">
      <t>ケイコ</t>
    </rPh>
    <phoneticPr fontId="3"/>
  </si>
  <si>
    <t>衣料/美容</t>
    <rPh sb="0" eb="2">
      <t>イリョウ</t>
    </rPh>
    <rPh sb="3" eb="5">
      <t>ビヨウ</t>
    </rPh>
    <phoneticPr fontId="3"/>
  </si>
  <si>
    <t>服代/化粧品代/美容院代</t>
    <rPh sb="0" eb="1">
      <t>フク</t>
    </rPh>
    <rPh sb="1" eb="2">
      <t>ダイ</t>
    </rPh>
    <rPh sb="3" eb="6">
      <t>ケショウヒン</t>
    </rPh>
    <rPh sb="6" eb="7">
      <t>ダイ</t>
    </rPh>
    <rPh sb="8" eb="11">
      <t>ビヨウイン</t>
    </rPh>
    <rPh sb="11" eb="12">
      <t>ダイ</t>
    </rPh>
    <phoneticPr fontId="3"/>
  </si>
  <si>
    <t>妻母</t>
    <rPh sb="0" eb="1">
      <t>ツマ</t>
    </rPh>
    <rPh sb="1" eb="2">
      <t>ハハ</t>
    </rPh>
    <phoneticPr fontId="3"/>
  </si>
  <si>
    <t>重雄</t>
    <rPh sb="0" eb="2">
      <t>シゲオ</t>
    </rPh>
    <phoneticPr fontId="3"/>
  </si>
  <si>
    <t>その他</t>
    <rPh sb="2" eb="3">
      <t>タ</t>
    </rPh>
    <phoneticPr fontId="3"/>
  </si>
  <si>
    <t>レジャー/医療など/掛捨て保険</t>
    <rPh sb="5" eb="7">
      <t>イリョウ</t>
    </rPh>
    <rPh sb="10" eb="12">
      <t>カケス</t>
    </rPh>
    <rPh sb="13" eb="15">
      <t>ホケン</t>
    </rPh>
    <phoneticPr fontId="3"/>
  </si>
  <si>
    <t>妻父</t>
    <rPh sb="0" eb="1">
      <t>ツマ</t>
    </rPh>
    <rPh sb="1" eb="2">
      <t>チチ</t>
    </rPh>
    <phoneticPr fontId="3"/>
  </si>
  <si>
    <t>幸代</t>
    <rPh sb="0" eb="2">
      <t>サチヨ</t>
    </rPh>
    <phoneticPr fontId="3"/>
  </si>
  <si>
    <t>［老後資金］</t>
    <rPh sb="1" eb="3">
      <t>ロウゴ</t>
    </rPh>
    <rPh sb="3" eb="5">
      <t>シキン</t>
    </rPh>
    <phoneticPr fontId="3"/>
  </si>
  <si>
    <t>［医療費］</t>
    <rPh sb="1" eb="3">
      <t>イリョウ</t>
    </rPh>
    <rPh sb="3" eb="4">
      <t>ヒ</t>
    </rPh>
    <phoneticPr fontId="3"/>
  </si>
  <si>
    <t>月々キャッシュフロー</t>
    <rPh sb="0" eb="2">
      <t>ツキヅキ</t>
    </rPh>
    <phoneticPr fontId="3"/>
  </si>
  <si>
    <t>●ゆとり老後の試算（参考値）</t>
    <rPh sb="4" eb="6">
      <t>ロウゴ</t>
    </rPh>
    <rPh sb="7" eb="9">
      <t>シサン</t>
    </rPh>
    <rPh sb="10" eb="13">
      <t>サンコウチ</t>
    </rPh>
    <phoneticPr fontId="3"/>
  </si>
  <si>
    <t>※社会保険未加入時は無し</t>
    <phoneticPr fontId="3"/>
  </si>
  <si>
    <t>総額</t>
    <rPh sb="0" eb="2">
      <t>ソウガク</t>
    </rPh>
    <phoneticPr fontId="3"/>
  </si>
  <si>
    <t>老後（65～95歳までの仮定）</t>
    <rPh sb="0" eb="2">
      <t>ロウゴ</t>
    </rPh>
    <rPh sb="8" eb="9">
      <t>サイ</t>
    </rPh>
    <rPh sb="12" eb="14">
      <t>カテイ</t>
    </rPh>
    <phoneticPr fontId="3"/>
  </si>
  <si>
    <t>退職金</t>
    <rPh sb="0" eb="3">
      <t>タイショクキン</t>
    </rPh>
    <phoneticPr fontId="3"/>
  </si>
  <si>
    <t>貯蓄額（年金など）現状額</t>
    <rPh sb="0" eb="3">
      <t>チョチクガク</t>
    </rPh>
    <rPh sb="4" eb="6">
      <t>ネンキン</t>
    </rPh>
    <rPh sb="9" eb="11">
      <t>ゲンジョウ</t>
    </rPh>
    <rPh sb="11" eb="12">
      <t>ガク</t>
    </rPh>
    <phoneticPr fontId="3"/>
  </si>
  <si>
    <t>該当年度中の傷病手当金イメージ</t>
    <rPh sb="0" eb="2">
      <t>ガイトウ</t>
    </rPh>
    <rPh sb="1" eb="4">
      <t>トウネンド</t>
    </rPh>
    <rPh sb="4" eb="5">
      <t>チュウ</t>
    </rPh>
    <rPh sb="6" eb="8">
      <t>ショウビョウ</t>
    </rPh>
    <rPh sb="8" eb="10">
      <t>テアテ</t>
    </rPh>
    <rPh sb="10" eb="11">
      <t>キン</t>
    </rPh>
    <phoneticPr fontId="3"/>
  </si>
  <si>
    <t>15％
社会保険料</t>
    <rPh sb="4" eb="6">
      <t>シャカイ</t>
    </rPh>
    <rPh sb="6" eb="9">
      <t>ホケンリョウ</t>
    </rPh>
    <phoneticPr fontId="3"/>
  </si>
  <si>
    <t>↓</t>
    <phoneticPr fontId="3"/>
  </si>
  <si>
    <t>万円/月</t>
    <rPh sb="0" eb="2">
      <t>マンエン</t>
    </rPh>
    <rPh sb="3" eb="4">
      <t>ツキ</t>
    </rPh>
    <phoneticPr fontId="3"/>
  </si>
  <si>
    <t>万円/30年</t>
    <rPh sb="0" eb="1">
      <t>マン</t>
    </rPh>
    <rPh sb="1" eb="2">
      <t>エン</t>
    </rPh>
    <rPh sb="5" eb="6">
      <t>ネン</t>
    </rPh>
    <phoneticPr fontId="3"/>
  </si>
  <si>
    <t>あといくら？</t>
    <phoneticPr fontId="3"/>
  </si>
  <si>
    <t>年間</t>
    <rPh sb="0" eb="2">
      <t>ネンカン</t>
    </rPh>
    <phoneticPr fontId="3"/>
  </si>
  <si>
    <t>月</t>
    <rPh sb="0" eb="1">
      <t>ツキ</t>
    </rPh>
    <phoneticPr fontId="3"/>
  </si>
  <si>
    <t>10％
所得税/住民税</t>
    <rPh sb="4" eb="7">
      <t>ショトクゼイ</t>
    </rPh>
    <rPh sb="8" eb="11">
      <t>ジュウミンゼイ</t>
    </rPh>
    <phoneticPr fontId="3"/>
  </si>
  <si>
    <t>老後資金を抜いた額</t>
    <rPh sb="0" eb="2">
      <t>ロウゴ</t>
    </rPh>
    <rPh sb="2" eb="4">
      <t>シキン</t>
    </rPh>
    <rPh sb="5" eb="6">
      <t>ヌ</t>
    </rPh>
    <rPh sb="8" eb="9">
      <t>ガク</t>
    </rPh>
    <phoneticPr fontId="3"/>
  </si>
  <si>
    <t>※年利などは考慮対象外</t>
    <rPh sb="1" eb="3">
      <t>ネンリ</t>
    </rPh>
    <rPh sb="6" eb="8">
      <t>コウリョ</t>
    </rPh>
    <rPh sb="8" eb="11">
      <t>タイショウガイ</t>
    </rPh>
    <phoneticPr fontId="3"/>
  </si>
  <si>
    <t>手取り額</t>
    <rPh sb="0" eb="2">
      <t>テド</t>
    </rPh>
    <rPh sb="3" eb="4">
      <t>ガク</t>
    </rPh>
    <phoneticPr fontId="3"/>
  </si>
  <si>
    <t>傷病手当金</t>
    <rPh sb="0" eb="2">
      <t>ショウビョウ</t>
    </rPh>
    <rPh sb="2" eb="4">
      <t>テアテ</t>
    </rPh>
    <rPh sb="4" eb="5">
      <t>キン</t>
    </rPh>
    <phoneticPr fontId="3"/>
  </si>
  <si>
    <t>●普通老後の試算（参考値）</t>
    <rPh sb="1" eb="3">
      <t>フツウ</t>
    </rPh>
    <rPh sb="3" eb="5">
      <t>ロウゴ</t>
    </rPh>
    <rPh sb="6" eb="8">
      <t>シサン</t>
    </rPh>
    <phoneticPr fontId="3"/>
  </si>
  <si>
    <t>働いているとき</t>
    <rPh sb="0" eb="1">
      <t>ハタラ</t>
    </rPh>
    <phoneticPr fontId="3"/>
  </si>
  <si>
    <t>療養中</t>
    <rPh sb="0" eb="3">
      <t>リョウヨウチュウ</t>
    </rPh>
    <phoneticPr fontId="3"/>
  </si>
  <si>
    <t>あといくら？</t>
    <phoneticPr fontId="3"/>
  </si>
  <si>
    <t>［一時支出］</t>
    <rPh sb="1" eb="3">
      <t>イチジ</t>
    </rPh>
    <rPh sb="3" eb="5">
      <t>シシュツ</t>
    </rPh>
    <phoneticPr fontId="3"/>
  </si>
  <si>
    <t>●葬儀費用</t>
    <rPh sb="1" eb="3">
      <t>ソウギ</t>
    </rPh>
    <rPh sb="3" eb="5">
      <t>ヒヨウ</t>
    </rPh>
    <phoneticPr fontId="3"/>
  </si>
  <si>
    <t>●お墓の費用</t>
    <rPh sb="2" eb="3">
      <t>ハカ</t>
    </rPh>
    <rPh sb="4" eb="6">
      <t>ヒヨウ</t>
    </rPh>
    <phoneticPr fontId="3"/>
  </si>
  <si>
    <t>1人</t>
    <rPh sb="1" eb="2">
      <t>リ</t>
    </rPh>
    <phoneticPr fontId="3"/>
  </si>
  <si>
    <t>永代供養など</t>
    <rPh sb="0" eb="2">
      <t>エイダイ</t>
    </rPh>
    <rPh sb="2" eb="4">
      <t>クヨウ</t>
    </rPh>
    <phoneticPr fontId="3"/>
  </si>
  <si>
    <t>お墓購入</t>
    <rPh sb="1" eb="2">
      <t>ハカ</t>
    </rPh>
    <rPh sb="2" eb="4">
      <t>コウニュウ</t>
    </rPh>
    <phoneticPr fontId="3"/>
  </si>
  <si>
    <t>●住宅ローン</t>
    <rPh sb="1" eb="3">
      <t>ジュウタク</t>
    </rPh>
    <phoneticPr fontId="3"/>
  </si>
  <si>
    <r>
      <rPr>
        <b/>
        <sz val="11"/>
        <color theme="5" tint="-0.499984740745262"/>
        <rFont val="HGSｺﾞｼｯｸM"/>
        <family val="3"/>
        <charset val="128"/>
      </rPr>
      <t>I　</t>
    </r>
    <r>
      <rPr>
        <b/>
        <sz val="11"/>
        <color theme="5" tint="-0.499984740745262"/>
        <rFont val="ＭＳ Ｐゴシック"/>
        <family val="3"/>
        <charset val="128"/>
        <scheme val="minor"/>
      </rPr>
      <t>検討中の方</t>
    </r>
    <rPh sb="2" eb="4">
      <t>ケントウ</t>
    </rPh>
    <rPh sb="4" eb="5">
      <t>チュウ</t>
    </rPh>
    <rPh sb="6" eb="7">
      <t>カタ</t>
    </rPh>
    <phoneticPr fontId="3"/>
  </si>
  <si>
    <r>
      <rPr>
        <b/>
        <sz val="11"/>
        <color theme="5" tint="-0.499984740745262"/>
        <rFont val="HGSｺﾞｼｯｸM"/>
        <family val="3"/>
        <charset val="128"/>
      </rPr>
      <t xml:space="preserve">I </t>
    </r>
    <r>
      <rPr>
        <b/>
        <sz val="11"/>
        <color theme="5" tint="-0.499984740745262"/>
        <rFont val="ＭＳ Ｐゴシック"/>
        <family val="3"/>
        <charset val="128"/>
        <scheme val="minor"/>
      </rPr>
      <t>返済中の方</t>
    </r>
    <rPh sb="2" eb="5">
      <t>ヘンサイチュウ</t>
    </rPh>
    <rPh sb="6" eb="7">
      <t>カタ</t>
    </rPh>
    <phoneticPr fontId="3"/>
  </si>
  <si>
    <t>予定購入金額</t>
    <rPh sb="0" eb="2">
      <t>ヨテイ</t>
    </rPh>
    <rPh sb="2" eb="4">
      <t>コウニュウ</t>
    </rPh>
    <rPh sb="4" eb="6">
      <t>キンガク</t>
    </rPh>
    <phoneticPr fontId="3"/>
  </si>
  <si>
    <t>頭金</t>
    <rPh sb="0" eb="2">
      <t>アタマキン</t>
    </rPh>
    <phoneticPr fontId="3"/>
  </si>
  <si>
    <t>金利</t>
    <rPh sb="0" eb="2">
      <t>キンリ</t>
    </rPh>
    <phoneticPr fontId="3"/>
  </si>
  <si>
    <t>ローン残高</t>
    <rPh sb="3" eb="5">
      <t>ザンダカ</t>
    </rPh>
    <phoneticPr fontId="3"/>
  </si>
  <si>
    <t>固定</t>
    <rPh sb="0" eb="2">
      <t>コテイ</t>
    </rPh>
    <phoneticPr fontId="3"/>
  </si>
  <si>
    <t>％</t>
    <phoneticPr fontId="3"/>
  </si>
  <si>
    <t>変動</t>
    <rPh sb="0" eb="2">
      <t>ヘンドウ</t>
    </rPh>
    <phoneticPr fontId="3"/>
  </si>
  <si>
    <t>団体信用生命保険加入</t>
    <rPh sb="0" eb="2">
      <t>ダンタイ</t>
    </rPh>
    <rPh sb="2" eb="4">
      <t>シンヨウ</t>
    </rPh>
    <rPh sb="4" eb="6">
      <t>セイメイ</t>
    </rPh>
    <rPh sb="6" eb="8">
      <t>ホケン</t>
    </rPh>
    <rPh sb="8" eb="10">
      <t>カニュウ</t>
    </rPh>
    <phoneticPr fontId="3"/>
  </si>
  <si>
    <t>している</t>
    <phoneticPr fontId="3"/>
  </si>
  <si>
    <t>していない</t>
    <phoneticPr fontId="3"/>
  </si>
  <si>
    <t>作成日</t>
    <rPh sb="0" eb="3">
      <t>サクセイビ</t>
    </rPh>
    <phoneticPr fontId="3"/>
  </si>
  <si>
    <t>※簡易版のため、各制度の金額は目安になります。必ずもらえる額ではないので各自きちんとした額を別途お調べください</t>
    <rPh sb="1" eb="4">
      <t>カンイバン</t>
    </rPh>
    <rPh sb="8" eb="11">
      <t>カクセイド</t>
    </rPh>
    <rPh sb="12" eb="14">
      <t>キンガク</t>
    </rPh>
    <rPh sb="15" eb="17">
      <t>メヤス</t>
    </rPh>
    <rPh sb="23" eb="24">
      <t>カナラ</t>
    </rPh>
    <rPh sb="29" eb="30">
      <t>ガク</t>
    </rPh>
    <rPh sb="36" eb="38">
      <t>カクジ</t>
    </rPh>
    <rPh sb="44" eb="45">
      <t>ガク</t>
    </rPh>
    <rPh sb="46" eb="48">
      <t>ベット</t>
    </rPh>
    <rPh sb="49" eb="50">
      <t>シラ</t>
    </rPh>
    <phoneticPr fontId="3"/>
  </si>
  <si>
    <t>自由設定</t>
    <rPh sb="0" eb="2">
      <t>ジユウ</t>
    </rPh>
    <rPh sb="2" eb="4">
      <t>セッテイ</t>
    </rPh>
    <phoneticPr fontId="3"/>
  </si>
  <si>
    <t>※収入-支出-老後資金</t>
    <rPh sb="1" eb="3">
      <t>シュウニュウ</t>
    </rPh>
    <rPh sb="4" eb="6">
      <t>シシュツ</t>
    </rPh>
    <rPh sb="7" eb="9">
      <t>ロウゴ</t>
    </rPh>
    <rPh sb="9" eb="11">
      <t>シキン</t>
    </rPh>
    <phoneticPr fontId="3"/>
  </si>
  <si>
    <t>◆契約中の保険について</t>
    <rPh sb="1" eb="4">
      <t>ケイヤクチュウ</t>
    </rPh>
    <rPh sb="5" eb="7">
      <t>ホケン</t>
    </rPh>
    <phoneticPr fontId="3"/>
  </si>
  <si>
    <t>項</t>
    <rPh sb="0" eb="1">
      <t>コウ</t>
    </rPh>
    <phoneticPr fontId="3"/>
  </si>
  <si>
    <t>契約者</t>
    <rPh sb="0" eb="3">
      <t>ケイヤクシャ</t>
    </rPh>
    <phoneticPr fontId="3"/>
  </si>
  <si>
    <t>被保険者</t>
    <rPh sb="0" eb="4">
      <t>ヒホケンシャ</t>
    </rPh>
    <phoneticPr fontId="3"/>
  </si>
  <si>
    <t>保険種類</t>
    <rPh sb="0" eb="2">
      <t>ホケン</t>
    </rPh>
    <rPh sb="2" eb="4">
      <t>シュルイ</t>
    </rPh>
    <phoneticPr fontId="3"/>
  </si>
  <si>
    <t>保険金額</t>
    <rPh sb="0" eb="2">
      <t>ホケン</t>
    </rPh>
    <rPh sb="2" eb="4">
      <t>キンガク</t>
    </rPh>
    <phoneticPr fontId="3"/>
  </si>
  <si>
    <t>備考</t>
    <rPh sb="0" eb="2">
      <t>ビコウ</t>
    </rPh>
    <phoneticPr fontId="3"/>
  </si>
  <si>
    <t>整理としてご入力ください</t>
    <rPh sb="0" eb="2">
      <t>セイリ</t>
    </rPh>
    <rPh sb="6" eb="8">
      <t>ニュウリョク</t>
    </rPh>
    <phoneticPr fontId="3"/>
  </si>
  <si>
    <t>鈴木太郎</t>
    <rPh sb="0" eb="2">
      <t>スズキ</t>
    </rPh>
    <rPh sb="2" eb="4">
      <t>タロウ</t>
    </rPh>
    <phoneticPr fontId="3"/>
  </si>
  <si>
    <t>生命保険</t>
    <rPh sb="0" eb="2">
      <t>セイメイ</t>
    </rPh>
    <rPh sb="2" eb="4">
      <t>ホケン</t>
    </rPh>
    <phoneticPr fontId="3"/>
  </si>
  <si>
    <t>1000万（月支払5,000円）</t>
    <rPh sb="4" eb="5">
      <t>マン</t>
    </rPh>
    <rPh sb="6" eb="7">
      <t>ツキ</t>
    </rPh>
    <rPh sb="7" eb="9">
      <t>シハライ</t>
    </rPh>
    <rPh sb="14" eb="15">
      <t>エン</t>
    </rPh>
    <phoneticPr fontId="3"/>
  </si>
  <si>
    <t>受取人：妻　契約年2018年5月</t>
    <rPh sb="0" eb="2">
      <t>ウケトリ</t>
    </rPh>
    <rPh sb="2" eb="3">
      <t>ニン</t>
    </rPh>
    <rPh sb="4" eb="5">
      <t>ツマ</t>
    </rPh>
    <rPh sb="6" eb="8">
      <t>ケイヤク</t>
    </rPh>
    <rPh sb="8" eb="9">
      <t>ネン</t>
    </rPh>
    <rPh sb="13" eb="14">
      <t>ネン</t>
    </rPh>
    <rPh sb="15" eb="16">
      <t>ガツ</t>
    </rPh>
    <phoneticPr fontId="3"/>
  </si>
  <si>
    <t>：入力セル</t>
    <rPh sb="1" eb="3">
      <t>ニュウリョク</t>
    </rPh>
    <phoneticPr fontId="3"/>
  </si>
  <si>
    <t>老後資金は左表普通老後から</t>
    <rPh sb="0" eb="2">
      <t>ロウゴ</t>
    </rPh>
    <rPh sb="2" eb="4">
      <t>シキン</t>
    </rPh>
    <rPh sb="5" eb="6">
      <t>ヒダリ</t>
    </rPh>
    <rPh sb="6" eb="7">
      <t>ヒョウ</t>
    </rPh>
    <rPh sb="7" eb="9">
      <t>フツウ</t>
    </rPh>
    <rPh sb="9" eb="11">
      <t>ロウゴ</t>
    </rPh>
    <phoneticPr fontId="3"/>
  </si>
  <si>
    <t>コメント（自由に）</t>
    <rPh sb="5" eb="7">
      <t>ジユウ</t>
    </rPh>
    <phoneticPr fontId="3"/>
  </si>
  <si>
    <t>↑これくらい欲しい額を入力</t>
    <rPh sb="6" eb="7">
      <t>ホ</t>
    </rPh>
    <rPh sb="9" eb="10">
      <t>ガク</t>
    </rPh>
    <rPh sb="11" eb="13">
      <t>ニュウリョク</t>
    </rPh>
    <phoneticPr fontId="3"/>
  </si>
  <si>
    <t>遺族年金目安額</t>
    <rPh sb="0" eb="2">
      <t>イゾク</t>
    </rPh>
    <rPh sb="2" eb="4">
      <t>ネンキン</t>
    </rPh>
    <rPh sb="4" eb="6">
      <t>メヤス</t>
    </rPh>
    <rPh sb="6" eb="7">
      <t>ガク</t>
    </rPh>
    <phoneticPr fontId="3"/>
  </si>
  <si>
    <t>平均標準報酬月額</t>
    <rPh sb="0" eb="2">
      <t>ヘイキン</t>
    </rPh>
    <rPh sb="2" eb="4">
      <t>ヒョウジュン</t>
    </rPh>
    <rPh sb="4" eb="6">
      <t>ホウシュウ</t>
    </rPh>
    <rPh sb="6" eb="8">
      <t>ゲツガク</t>
    </rPh>
    <phoneticPr fontId="3"/>
  </si>
  <si>
    <t>2人</t>
    <rPh sb="1" eb="2">
      <t>リ</t>
    </rPh>
    <phoneticPr fontId="3"/>
  </si>
  <si>
    <t>3人</t>
    <rPh sb="1" eb="2">
      <t>ニン</t>
    </rPh>
    <phoneticPr fontId="3"/>
  </si>
  <si>
    <t>1人</t>
    <rPh sb="1" eb="2">
      <t>ニン</t>
    </rPh>
    <phoneticPr fontId="3"/>
  </si>
  <si>
    <t>【必ずお読みください】</t>
    <rPh sb="1" eb="2">
      <t>カナラ</t>
    </rPh>
    <rPh sb="4" eb="5">
      <t>ヨ</t>
    </rPh>
    <phoneticPr fontId="3"/>
  </si>
  <si>
    <t>0人</t>
    <rPh sb="1" eb="2">
      <t>ニン</t>
    </rPh>
    <phoneticPr fontId="3"/>
  </si>
  <si>
    <t>20万</t>
    <rPh sb="2" eb="3">
      <t>マン</t>
    </rPh>
    <phoneticPr fontId="3"/>
  </si>
  <si>
    <t>30万</t>
    <rPh sb="2" eb="3">
      <t>マン</t>
    </rPh>
    <phoneticPr fontId="3"/>
  </si>
  <si>
    <t>40万</t>
    <rPh sb="2" eb="3">
      <t>マン</t>
    </rPh>
    <phoneticPr fontId="3"/>
  </si>
  <si>
    <t>50万</t>
    <rPh sb="2" eb="3">
      <t>マン</t>
    </rPh>
    <phoneticPr fontId="3"/>
  </si>
  <si>
    <t>※数字は分かりやすいように四捨五入してあります。正確な数字ではありません</t>
    <rPh sb="1" eb="3">
      <t>スウジ</t>
    </rPh>
    <rPh sb="4" eb="5">
      <t>ワ</t>
    </rPh>
    <rPh sb="13" eb="17">
      <t>シシャゴニュウ</t>
    </rPh>
    <rPh sb="24" eb="26">
      <t>セイカク</t>
    </rPh>
    <rPh sb="27" eb="29">
      <t>スウジ</t>
    </rPh>
    <phoneticPr fontId="3"/>
  </si>
  <si>
    <t>遺族厚生年金</t>
    <rPh sb="0" eb="2">
      <t>イゾク</t>
    </rPh>
    <rPh sb="2" eb="4">
      <t>コウセイ</t>
    </rPh>
    <rPh sb="4" eb="6">
      <t>ネンキン</t>
    </rPh>
    <phoneticPr fontId="3"/>
  </si>
  <si>
    <t>※中高齢寡婦加算対象者とは？</t>
    <rPh sb="1" eb="4">
      <t>チュウコウレイ</t>
    </rPh>
    <rPh sb="4" eb="6">
      <t>カフ</t>
    </rPh>
    <rPh sb="6" eb="8">
      <t>カサン</t>
    </rPh>
    <rPh sb="8" eb="10">
      <t>タイショウ</t>
    </rPh>
    <rPh sb="10" eb="11">
      <t>シャ</t>
    </rPh>
    <phoneticPr fontId="3"/>
  </si>
  <si>
    <t>夫が亡くなった時、40歳以上65歳未満で生計を同じくしている子がいない妻は40歳から65歳まで中高齢寡婦加算を受給できます。女性のみの制度です。</t>
    <rPh sb="0" eb="1">
      <t>オット</t>
    </rPh>
    <rPh sb="2" eb="3">
      <t>ナ</t>
    </rPh>
    <rPh sb="7" eb="8">
      <t>トキ</t>
    </rPh>
    <rPh sb="11" eb="14">
      <t>サイイジョウ</t>
    </rPh>
    <rPh sb="16" eb="19">
      <t>サイミマン</t>
    </rPh>
    <rPh sb="20" eb="22">
      <t>セイケイ</t>
    </rPh>
    <rPh sb="23" eb="24">
      <t>オナ</t>
    </rPh>
    <rPh sb="30" eb="31">
      <t>コ</t>
    </rPh>
    <rPh sb="35" eb="36">
      <t>ツマ</t>
    </rPh>
    <rPh sb="39" eb="40">
      <t>サイ</t>
    </rPh>
    <rPh sb="44" eb="45">
      <t>サイ</t>
    </rPh>
    <rPh sb="47" eb="50">
      <t>チュウコウレイ</t>
    </rPh>
    <rPh sb="50" eb="52">
      <t>カフ</t>
    </rPh>
    <rPh sb="52" eb="54">
      <t>カサン</t>
    </rPh>
    <rPh sb="55" eb="57">
      <t>ジュキュウ</t>
    </rPh>
    <rPh sb="62" eb="64">
      <t>ジョセイ</t>
    </rPh>
    <rPh sb="67" eb="69">
      <t>セイド</t>
    </rPh>
    <phoneticPr fontId="3"/>
  </si>
  <si>
    <t>③配偶者の年収が850万を超えることが予測される時は遺族年金が支給されなくなります（詳細は社会保険事務所へご確認ください）</t>
    <rPh sb="1" eb="4">
      <t>ハイグウシャ</t>
    </rPh>
    <rPh sb="5" eb="7">
      <t>ネンシュウ</t>
    </rPh>
    <rPh sb="11" eb="12">
      <t>マン</t>
    </rPh>
    <rPh sb="13" eb="14">
      <t>コ</t>
    </rPh>
    <rPh sb="19" eb="21">
      <t>ヨソク</t>
    </rPh>
    <rPh sb="24" eb="25">
      <t>トキ</t>
    </rPh>
    <rPh sb="26" eb="28">
      <t>イゾク</t>
    </rPh>
    <rPh sb="28" eb="30">
      <t>ネンキン</t>
    </rPh>
    <rPh sb="31" eb="33">
      <t>シキュウ</t>
    </rPh>
    <rPh sb="42" eb="44">
      <t>ショウサイ</t>
    </rPh>
    <rPh sb="45" eb="47">
      <t>シャカイ</t>
    </rPh>
    <rPh sb="47" eb="49">
      <t>ホケン</t>
    </rPh>
    <rPh sb="49" eb="51">
      <t>ジム</t>
    </rPh>
    <rPh sb="51" eb="52">
      <t>ショ</t>
    </rPh>
    <rPh sb="54" eb="56">
      <t>カクニン</t>
    </rPh>
    <phoneticPr fontId="3"/>
  </si>
  <si>
    <t>遺族年金まとめ表</t>
    <rPh sb="0" eb="2">
      <t>イゾク</t>
    </rPh>
    <rPh sb="2" eb="4">
      <t>ネンキン</t>
    </rPh>
    <rPh sb="7" eb="8">
      <t>ヒョウ</t>
    </rPh>
    <phoneticPr fontId="3"/>
  </si>
  <si>
    <t>子供の数</t>
    <rPh sb="0" eb="2">
      <t>コドモ</t>
    </rPh>
    <rPh sb="3" eb="4">
      <t>カズ</t>
    </rPh>
    <phoneticPr fontId="3"/>
  </si>
  <si>
    <t>子供がいない場合にも同条件が当てはまります。</t>
    <rPh sb="0" eb="2">
      <t>コドモ</t>
    </rPh>
    <rPh sb="6" eb="8">
      <t>バアイ</t>
    </rPh>
    <rPh sb="10" eb="13">
      <t>ドウジョウケン</t>
    </rPh>
    <rPh sb="14" eb="15">
      <t>ア</t>
    </rPh>
    <phoneticPr fontId="3"/>
  </si>
  <si>
    <t>遺族基礎年金（万）</t>
    <rPh sb="0" eb="2">
      <t>イゾク</t>
    </rPh>
    <rPh sb="2" eb="4">
      <t>キソ</t>
    </rPh>
    <rPh sb="4" eb="6">
      <t>ネンキン</t>
    </rPh>
    <rPh sb="7" eb="8">
      <t>マン</t>
    </rPh>
    <phoneticPr fontId="3"/>
  </si>
  <si>
    <t>会社員/公務員/教職員</t>
    <rPh sb="0" eb="3">
      <t>カイシャイン</t>
    </rPh>
    <rPh sb="4" eb="7">
      <t>コウムイン</t>
    </rPh>
    <rPh sb="8" eb="11">
      <t>キョウショクイン</t>
    </rPh>
    <phoneticPr fontId="3"/>
  </si>
  <si>
    <t>年額（万）</t>
    <rPh sb="0" eb="2">
      <t>ネンガク</t>
    </rPh>
    <rPh sb="3" eb="4">
      <t>マン</t>
    </rPh>
    <phoneticPr fontId="3"/>
  </si>
  <si>
    <t>月額（万）</t>
    <rPh sb="0" eb="2">
      <t>ゲツガク</t>
    </rPh>
    <rPh sb="3" eb="4">
      <t>マン</t>
    </rPh>
    <phoneticPr fontId="3"/>
  </si>
  <si>
    <r>
      <t>本内容は</t>
    </r>
    <r>
      <rPr>
        <b/>
        <u/>
        <sz val="11"/>
        <color rgb="FFFF0000"/>
        <rFont val="Meiryo UI"/>
        <family val="3"/>
        <charset val="128"/>
      </rPr>
      <t>目安であり、必ずもらえる金額ではありません</t>
    </r>
    <r>
      <rPr>
        <sz val="11"/>
        <color theme="1"/>
        <rFont val="Meiryo UI"/>
        <family val="3"/>
        <charset val="128"/>
      </rPr>
      <t>。詳細を知りたい方は年金定期便を用意して積算するか、社会保険労務士または社会保険事務所にお問い合わせください</t>
    </r>
    <rPh sb="0" eb="1">
      <t>ホン</t>
    </rPh>
    <rPh sb="1" eb="3">
      <t>ナイヨウ</t>
    </rPh>
    <rPh sb="4" eb="6">
      <t>メヤス</t>
    </rPh>
    <rPh sb="10" eb="11">
      <t>カナラ</t>
    </rPh>
    <rPh sb="16" eb="18">
      <t>キンガク</t>
    </rPh>
    <rPh sb="26" eb="28">
      <t>ショウサイ</t>
    </rPh>
    <rPh sb="29" eb="30">
      <t>シ</t>
    </rPh>
    <rPh sb="33" eb="34">
      <t>カタ</t>
    </rPh>
    <rPh sb="35" eb="37">
      <t>ネンキン</t>
    </rPh>
    <rPh sb="37" eb="40">
      <t>テイキビン</t>
    </rPh>
    <rPh sb="41" eb="43">
      <t>ヨウイ</t>
    </rPh>
    <rPh sb="45" eb="47">
      <t>セキサン</t>
    </rPh>
    <rPh sb="51" eb="53">
      <t>シャカイ</t>
    </rPh>
    <rPh sb="53" eb="55">
      <t>ホケン</t>
    </rPh>
    <rPh sb="55" eb="58">
      <t>ロウムシ</t>
    </rPh>
    <rPh sb="61" eb="63">
      <t>シャカイ</t>
    </rPh>
    <rPh sb="63" eb="65">
      <t>ホケン</t>
    </rPh>
    <rPh sb="65" eb="67">
      <t>ジム</t>
    </rPh>
    <rPh sb="67" eb="68">
      <t>ショ</t>
    </rPh>
    <rPh sb="70" eb="71">
      <t>ト</t>
    </rPh>
    <rPh sb="72" eb="73">
      <t>ア</t>
    </rPh>
    <phoneticPr fontId="3"/>
  </si>
  <si>
    <r>
      <t>※</t>
    </r>
    <r>
      <rPr>
        <u/>
        <sz val="11"/>
        <color rgb="FFFF0000"/>
        <rFont val="Meiryo UI"/>
        <family val="3"/>
        <charset val="128"/>
      </rPr>
      <t>中高齢寡婦加算は考慮していません</t>
    </r>
    <r>
      <rPr>
        <sz val="11"/>
        <color theme="1"/>
        <rFont val="Meiryo UI"/>
        <family val="3"/>
        <charset val="128"/>
      </rPr>
      <t>ので、該当する方はお子様の18歳3月以降に50万/年（ざっくり数字です正確な数字ではありません）をプラスしてください。</t>
    </r>
    <rPh sb="1" eb="4">
      <t>チュウコウレイ</t>
    </rPh>
    <rPh sb="4" eb="6">
      <t>カフ</t>
    </rPh>
    <rPh sb="6" eb="8">
      <t>カサン</t>
    </rPh>
    <rPh sb="9" eb="11">
      <t>コウリョ</t>
    </rPh>
    <rPh sb="20" eb="22">
      <t>ガイトウ</t>
    </rPh>
    <rPh sb="24" eb="25">
      <t>カタ</t>
    </rPh>
    <rPh sb="27" eb="29">
      <t>コサマ</t>
    </rPh>
    <rPh sb="32" eb="33">
      <t>サイ</t>
    </rPh>
    <rPh sb="34" eb="37">
      <t>ガツイコウ</t>
    </rPh>
    <rPh sb="40" eb="41">
      <t>マン</t>
    </rPh>
    <rPh sb="42" eb="43">
      <t>ネン</t>
    </rPh>
    <rPh sb="48" eb="50">
      <t>スウジ</t>
    </rPh>
    <rPh sb="52" eb="54">
      <t>セイカク</t>
    </rPh>
    <rPh sb="55" eb="57">
      <t>スウジ</t>
    </rPh>
    <phoneticPr fontId="3"/>
  </si>
  <si>
    <r>
      <t>②厚生年金加入者が働いている方が亡くなられた時→</t>
    </r>
    <r>
      <rPr>
        <b/>
        <sz val="11"/>
        <color rgb="FFFF0000"/>
        <rFont val="Meiryo UI"/>
        <family val="3"/>
        <charset val="128"/>
      </rPr>
      <t>B表</t>
    </r>
    <r>
      <rPr>
        <sz val="11"/>
        <color theme="1"/>
        <rFont val="Meiryo UI"/>
        <family val="3"/>
        <charset val="128"/>
      </rPr>
      <t>遺族厚生年金をプラスしてください</t>
    </r>
    <rPh sb="1" eb="3">
      <t>コウセイ</t>
    </rPh>
    <rPh sb="3" eb="5">
      <t>ネンキン</t>
    </rPh>
    <rPh sb="5" eb="8">
      <t>カニュウシャ</t>
    </rPh>
    <rPh sb="9" eb="10">
      <t>ハタラ</t>
    </rPh>
    <rPh sb="14" eb="15">
      <t>カタ</t>
    </rPh>
    <rPh sb="16" eb="17">
      <t>ナ</t>
    </rPh>
    <rPh sb="22" eb="23">
      <t>トキ</t>
    </rPh>
    <rPh sb="25" eb="26">
      <t>ヒョウ</t>
    </rPh>
    <rPh sb="26" eb="28">
      <t>イゾク</t>
    </rPh>
    <rPh sb="28" eb="30">
      <t>コウセイ</t>
    </rPh>
    <rPh sb="30" eb="32">
      <t>ネンキン</t>
    </rPh>
    <phoneticPr fontId="3"/>
  </si>
  <si>
    <t>B表（厚生年金加入者のみ）</t>
    <rPh sb="1" eb="2">
      <t>ヒョウ</t>
    </rPh>
    <rPh sb="3" eb="5">
      <t>コウセイ</t>
    </rPh>
    <rPh sb="5" eb="7">
      <t>ネンキン</t>
    </rPh>
    <rPh sb="7" eb="10">
      <t>カニュウシャ</t>
    </rPh>
    <phoneticPr fontId="3"/>
  </si>
  <si>
    <t>A表　自営業/専業主婦</t>
    <rPh sb="1" eb="2">
      <t>ヒョウ</t>
    </rPh>
    <rPh sb="3" eb="6">
      <t>ジエイギョウ</t>
    </rPh>
    <rPh sb="7" eb="9">
      <t>センギョウ</t>
    </rPh>
    <rPh sb="9" eb="11">
      <t>シュフ</t>
    </rPh>
    <phoneticPr fontId="3"/>
  </si>
  <si>
    <t>①仕事の有無にかかわらず、子がいる場合は遺族基礎年金が支給されます。（A表）</t>
    <rPh sb="1" eb="3">
      <t>シゴト</t>
    </rPh>
    <rPh sb="4" eb="6">
      <t>ウム</t>
    </rPh>
    <rPh sb="13" eb="14">
      <t>コ</t>
    </rPh>
    <rPh sb="17" eb="19">
      <t>バアイ</t>
    </rPh>
    <rPh sb="20" eb="22">
      <t>イゾク</t>
    </rPh>
    <rPh sb="22" eb="24">
      <t>キソ</t>
    </rPh>
    <rPh sb="24" eb="26">
      <t>ネンキン</t>
    </rPh>
    <rPh sb="27" eb="29">
      <t>シキュウ</t>
    </rPh>
    <rPh sb="36" eb="37">
      <t>ヒョウ</t>
    </rPh>
    <phoneticPr fontId="3"/>
  </si>
  <si>
    <t>子のいる期間（18歳3月までの月額）での算出になります。子供の年齢によって変わってきます。参考値です</t>
    <rPh sb="0" eb="1">
      <t>コ</t>
    </rPh>
    <rPh sb="4" eb="6">
      <t>キカン</t>
    </rPh>
    <rPh sb="9" eb="10">
      <t>サイ</t>
    </rPh>
    <rPh sb="11" eb="12">
      <t>ガツ</t>
    </rPh>
    <rPh sb="15" eb="17">
      <t>ゲツガク</t>
    </rPh>
    <rPh sb="20" eb="22">
      <t>サンシュツ</t>
    </rPh>
    <rPh sb="28" eb="30">
      <t>コドモ</t>
    </rPh>
    <rPh sb="31" eb="33">
      <t>ネンレイ</t>
    </rPh>
    <rPh sb="37" eb="38">
      <t>カ</t>
    </rPh>
    <rPh sb="45" eb="47">
      <t>サンコウ</t>
    </rPh>
    <rPh sb="47" eb="48">
      <t>チ</t>
    </rPh>
    <phoneticPr fontId="3"/>
  </si>
  <si>
    <r>
      <rPr>
        <b/>
        <sz val="14"/>
        <color theme="0"/>
        <rFont val="HGSｺﾞｼｯｸE"/>
        <family val="3"/>
        <charset val="128"/>
      </rPr>
      <t xml:space="preserve">I </t>
    </r>
    <r>
      <rPr>
        <sz val="11"/>
        <color theme="1"/>
        <rFont val="ＭＳ Ｐゴシック"/>
        <family val="2"/>
        <charset val="128"/>
        <scheme val="minor"/>
      </rPr>
      <t>万が一の場合の不足月額（現在のお給料ベースでいくら足りなくなるかを簡単に計算した額）</t>
    </r>
    <rPh sb="2" eb="3">
      <t>マン</t>
    </rPh>
    <rPh sb="4" eb="5">
      <t>イチ</t>
    </rPh>
    <rPh sb="6" eb="8">
      <t>バアイ</t>
    </rPh>
    <rPh sb="9" eb="11">
      <t>フソク</t>
    </rPh>
    <rPh sb="11" eb="13">
      <t>ゲツガク</t>
    </rPh>
    <rPh sb="14" eb="16">
      <t>ゲンザイ</t>
    </rPh>
    <rPh sb="18" eb="20">
      <t>キュウリョウ</t>
    </rPh>
    <rPh sb="27" eb="28">
      <t>タ</t>
    </rPh>
    <rPh sb="35" eb="37">
      <t>カンタン</t>
    </rPh>
    <rPh sb="38" eb="40">
      <t>ケイサン</t>
    </rPh>
    <rPh sb="42" eb="43">
      <t>ガク</t>
    </rPh>
    <phoneticPr fontId="3"/>
  </si>
  <si>
    <t>↑生命保険を考慮した額</t>
    <rPh sb="1" eb="3">
      <t>セイメイ</t>
    </rPh>
    <rPh sb="3" eb="5">
      <t>ホケン</t>
    </rPh>
    <rPh sb="6" eb="8">
      <t>コウリョ</t>
    </rPh>
    <rPh sb="10" eb="11">
      <t>ガク</t>
    </rPh>
    <phoneticPr fontId="3"/>
  </si>
  <si>
    <t>ご利用方法：下記入力セルに必要な情報を
入力ください</t>
    <rPh sb="1" eb="3">
      <t>リヨウ</t>
    </rPh>
    <rPh sb="3" eb="5">
      <t>ホウホウ</t>
    </rPh>
    <rPh sb="6" eb="8">
      <t>カキ</t>
    </rPh>
    <rPh sb="8" eb="10">
      <t>ニュウリョク</t>
    </rPh>
    <rPh sb="13" eb="15">
      <t>ヒツヨウ</t>
    </rPh>
    <rPh sb="16" eb="18">
      <t>ジョウホウ</t>
    </rPh>
    <rPh sb="20" eb="22">
      <t>ニュウリョク</t>
    </rPh>
    <phoneticPr fontId="3"/>
  </si>
  <si>
    <t xml:space="preserve">  65歳までの必要保障額（参考値）</t>
    <rPh sb="4" eb="5">
      <t>サイ</t>
    </rPh>
    <rPh sb="8" eb="10">
      <t>ヒツヨウ</t>
    </rPh>
    <rPh sb="10" eb="12">
      <t>ホショウ</t>
    </rPh>
    <rPh sb="12" eb="13">
      <t>ガク</t>
    </rPh>
    <rPh sb="14" eb="17">
      <t>サンコウチ</t>
    </rPh>
    <phoneticPr fontId="3"/>
  </si>
  <si>
    <t>ママ作成</t>
    <rPh sb="2" eb="4">
      <t>サクセイ</t>
    </rPh>
    <phoneticPr fontId="3"/>
  </si>
  <si>
    <t>LIFE　PLAN　かんたんまとめ</t>
    <phoneticPr fontId="3"/>
  </si>
  <si>
    <t>厚生年金年額（万）</t>
    <rPh sb="0" eb="2">
      <t>コウセイ</t>
    </rPh>
    <rPh sb="2" eb="4">
      <t>ネンキン</t>
    </rPh>
    <rPh sb="4" eb="6">
      <t>ネンガク</t>
    </rPh>
    <rPh sb="7" eb="8">
      <t>マン</t>
    </rPh>
    <phoneticPr fontId="3"/>
  </si>
  <si>
    <t>※A）国民年金の平均支給額約80万を夫婦2人で手取り額にした約10万円は差し引いて計算します</t>
    <rPh sb="3" eb="5">
      <t>コクミン</t>
    </rPh>
    <rPh sb="5" eb="7">
      <t>ネンキン</t>
    </rPh>
    <rPh sb="8" eb="10">
      <t>ヘイキン</t>
    </rPh>
    <rPh sb="10" eb="13">
      <t>シキュウガク</t>
    </rPh>
    <rPh sb="13" eb="14">
      <t>ヤク</t>
    </rPh>
    <rPh sb="16" eb="17">
      <t>マン</t>
    </rPh>
    <rPh sb="18" eb="20">
      <t>フウフ</t>
    </rPh>
    <rPh sb="21" eb="22">
      <t>リ</t>
    </rPh>
    <rPh sb="23" eb="25">
      <t>テド</t>
    </rPh>
    <rPh sb="26" eb="27">
      <t>ガク</t>
    </rPh>
    <rPh sb="30" eb="31">
      <t>ヤク</t>
    </rPh>
    <rPh sb="33" eb="35">
      <t>マンエン</t>
    </rPh>
    <rPh sb="36" eb="37">
      <t>サ</t>
    </rPh>
    <rPh sb="38" eb="39">
      <t>ヒ</t>
    </rPh>
    <rPh sb="41" eb="43">
      <t>ケイサン</t>
    </rPh>
    <phoneticPr fontId="3"/>
  </si>
  <si>
    <t>計算は上記※A）10万を除いた額↓</t>
    <rPh sb="0" eb="2">
      <t>ケイサン</t>
    </rPh>
    <rPh sb="3" eb="5">
      <t>ジョウキ</t>
    </rPh>
    <rPh sb="10" eb="11">
      <t>マン</t>
    </rPh>
    <rPh sb="12" eb="13">
      <t>ノゾ</t>
    </rPh>
    <rPh sb="15" eb="16">
      <t>ガク</t>
    </rPh>
    <phoneticPr fontId="3"/>
  </si>
  <si>
    <r>
      <t>万</t>
    </r>
    <r>
      <rPr>
        <sz val="11"/>
        <color rgb="FFFF0000"/>
        <rFont val="ＭＳ Ｐゴシック"/>
        <family val="3"/>
        <charset val="128"/>
        <scheme val="minor"/>
      </rPr>
      <t>※S</t>
    </r>
    <rPh sb="0" eb="1">
      <t>マン</t>
    </rPh>
    <phoneticPr fontId="3"/>
  </si>
  <si>
    <t>※S）15（注1）ヶ月で割っています。12か月で割ってみたい方は数式の中の数字を15→12に編集ください</t>
    <rPh sb="6" eb="7">
      <t>チュウ</t>
    </rPh>
    <rPh sb="10" eb="11">
      <t>ゲツ</t>
    </rPh>
    <rPh sb="12" eb="13">
      <t>ワ</t>
    </rPh>
    <rPh sb="22" eb="23">
      <t>ゲツ</t>
    </rPh>
    <rPh sb="24" eb="25">
      <t>ワ</t>
    </rPh>
    <rPh sb="30" eb="31">
      <t>カタ</t>
    </rPh>
    <rPh sb="32" eb="34">
      <t>スウシキ</t>
    </rPh>
    <rPh sb="35" eb="36">
      <t>ナカ</t>
    </rPh>
    <rPh sb="37" eb="39">
      <t>スウジ</t>
    </rPh>
    <rPh sb="46" eb="48">
      <t>ヘンシュウ</t>
    </rPh>
    <phoneticPr fontId="3"/>
  </si>
  <si>
    <t>※傷病手当金の支給イメージになります。社会保険加入中の第二号被保険者のみ利用可能</t>
    <rPh sb="1" eb="3">
      <t>ショウビョウ</t>
    </rPh>
    <rPh sb="3" eb="5">
      <t>テアテ</t>
    </rPh>
    <rPh sb="5" eb="6">
      <t>キン</t>
    </rPh>
    <rPh sb="7" eb="9">
      <t>シキュウ</t>
    </rPh>
    <rPh sb="19" eb="21">
      <t>シャカイ</t>
    </rPh>
    <rPh sb="21" eb="23">
      <t>ホケン</t>
    </rPh>
    <rPh sb="23" eb="25">
      <t>カニュウ</t>
    </rPh>
    <rPh sb="25" eb="26">
      <t>チュウ</t>
    </rPh>
    <rPh sb="27" eb="29">
      <t>ダイニ</t>
    </rPh>
    <rPh sb="29" eb="30">
      <t>ゴウ</t>
    </rPh>
    <rPh sb="30" eb="34">
      <t>ヒホケンジャ</t>
    </rPh>
    <rPh sb="36" eb="38">
      <t>リヨウ</t>
    </rPh>
    <rPh sb="38" eb="40">
      <t>カノウ</t>
    </rPh>
    <phoneticPr fontId="3"/>
  </si>
  <si>
    <r>
      <t xml:space="preserve">F.labo
</t>
    </r>
    <r>
      <rPr>
        <sz val="11"/>
        <color theme="4"/>
        <rFont val="ＭＳ Ｐゴシック"/>
        <family val="3"/>
        <charset val="128"/>
        <scheme val="minor"/>
      </rPr>
      <t>ｖｅｒ0.1</t>
    </r>
    <phoneticPr fontId="3"/>
  </si>
  <si>
    <t>花子</t>
    <rPh sb="0" eb="2">
      <t>ハナコ</t>
    </rPh>
    <phoneticPr fontId="3"/>
  </si>
  <si>
    <t>月々余っている予定のお金</t>
    <rPh sb="0" eb="2">
      <t>ツキヅキ</t>
    </rPh>
    <rPh sb="2" eb="3">
      <t>アマ</t>
    </rPh>
    <rPh sb="7" eb="9">
      <t>ヨテイ</t>
    </rPh>
    <rPh sb="11" eb="12">
      <t>カネ</t>
    </rPh>
    <phoneticPr fontId="3"/>
  </si>
  <si>
    <t>二子</t>
    <rPh sb="0" eb="2">
      <t>ニコ</t>
    </rPh>
    <phoneticPr fontId="3"/>
  </si>
  <si>
    <t>三郎</t>
    <rPh sb="0" eb="2">
      <t>サブロウ</t>
    </rPh>
    <phoneticPr fontId="3"/>
  </si>
  <si>
    <t>※この欄は計算式は入れていません</t>
    <rPh sb="3" eb="4">
      <t>ラン</t>
    </rPh>
    <rPh sb="5" eb="7">
      <t>ケイサン</t>
    </rPh>
    <rPh sb="7" eb="8">
      <t>シキ</t>
    </rPh>
    <rPh sb="9" eb="10">
      <t>イ</t>
    </rPh>
    <phoneticPr fontId="3"/>
  </si>
  <si>
    <t>みく</t>
    <phoneticPr fontId="3"/>
  </si>
  <si>
    <t>4人</t>
    <rPh sb="1" eb="2">
      <t>ニン</t>
    </rPh>
    <phoneticPr fontId="3"/>
  </si>
  <si>
    <t>※遺族年金額は別シートにて積算ください</t>
    <rPh sb="1" eb="3">
      <t>イゾク</t>
    </rPh>
    <rPh sb="3" eb="5">
      <t>ネンキン</t>
    </rPh>
    <rPh sb="5" eb="6">
      <t>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</si>
</sst>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_ ;[Red]\-#,##0\ "/>
    <numFmt numFmtId="179" formatCode="#,##0.0;[Red]\-#,##0.0"/>
    <numFmt numFmtId="180" formatCode="0_ "/>
  </numFmts>
  <fonts count="67"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0"/>
      <color theme="5" tint="0.59999389629810485"/>
      <name val="メイリオ"/>
      <family val="3"/>
      <charset val="128"/>
    </font>
    <font>
      <b/>
      <sz val="28"/>
      <color theme="5" tint="0.59999389629810485"/>
      <name val="メイリオ"/>
      <family val="3"/>
      <charset val="128"/>
    </font>
    <font>
      <sz val="11"/>
      <color theme="1"/>
      <name val="ＭＳ Ｐゴシック"/>
      <family val="3"/>
      <charset val="128"/>
      <scheme val="minor"/>
    </font>
    <font>
      <b/>
      <sz val="14"/>
      <color theme="0"/>
      <name val="HGSｺﾞｼｯｸM"/>
      <family val="3"/>
      <charset val="128"/>
    </font>
    <font>
      <sz val="14"/>
      <color theme="0"/>
      <name val="HGSｺﾞｼｯｸM"/>
      <family val="3"/>
      <charset val="128"/>
    </font>
    <font>
      <b/>
      <sz val="14"/>
      <color theme="0"/>
      <name val="HGSｺﾞｼｯｸE"/>
      <family val="3"/>
      <charset val="128"/>
    </font>
    <font>
      <b/>
      <sz val="14"/>
      <color theme="0"/>
      <name val="HGPｺﾞｼｯｸM"/>
      <family val="3"/>
      <charset val="128"/>
    </font>
    <font>
      <sz val="8"/>
      <color theme="1"/>
      <name val="ＭＳ Ｐゴシック"/>
      <family val="2"/>
      <charset val="128"/>
      <scheme val="minor"/>
    </font>
    <font>
      <sz val="8"/>
      <color theme="1"/>
      <name val="ＭＳ Ｐゴシック"/>
      <family val="3"/>
      <charset val="128"/>
      <scheme val="minor"/>
    </font>
    <font>
      <b/>
      <sz val="11"/>
      <color rgb="FFFF0000"/>
      <name val="ＭＳ Ｐゴシック"/>
      <family val="3"/>
      <charset val="128"/>
      <scheme val="minor"/>
    </font>
    <font>
      <b/>
      <sz val="9"/>
      <color theme="0"/>
      <name val="メイリオ"/>
      <family val="3"/>
      <charset val="128"/>
    </font>
    <font>
      <sz val="9"/>
      <color theme="0"/>
      <name val="メイリオ"/>
      <family val="3"/>
      <charset val="128"/>
    </font>
    <font>
      <sz val="9"/>
      <color theme="5" tint="-0.499984740745262"/>
      <name val="メイリオ"/>
      <family val="3"/>
      <charset val="128"/>
    </font>
    <font>
      <sz val="8"/>
      <color theme="5" tint="-0.499984740745262"/>
      <name val="ＭＳ Ｐゴシック"/>
      <family val="2"/>
      <charset val="128"/>
      <scheme val="minor"/>
    </font>
    <font>
      <sz val="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3"/>
      <name val="ＭＳ Ｐゴシック"/>
      <family val="2"/>
      <charset val="128"/>
      <scheme val="minor"/>
    </font>
    <font>
      <sz val="11"/>
      <color theme="3"/>
      <name val="ＭＳ Ｐゴシック"/>
      <family val="2"/>
      <charset val="128"/>
      <scheme val="minor"/>
    </font>
    <font>
      <sz val="12"/>
      <color theme="5" tint="-0.499984740745262"/>
      <name val="ＭＳ Ｐゴシック"/>
      <family val="2"/>
      <charset val="128"/>
      <scheme val="minor"/>
    </font>
    <font>
      <sz val="11"/>
      <color rgb="FF7E44D4"/>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b/>
      <sz val="14"/>
      <color rgb="FFFF0000"/>
      <name val="ＭＳ Ｐゴシック"/>
      <family val="3"/>
      <charset val="128"/>
      <scheme val="minor"/>
    </font>
    <font>
      <b/>
      <sz val="11"/>
      <color theme="5" tint="-0.499984740745262"/>
      <name val="ＭＳ Ｐゴシック"/>
      <family val="3"/>
      <charset val="128"/>
      <scheme val="minor"/>
    </font>
    <font>
      <sz val="14"/>
      <color theme="1"/>
      <name val="ＭＳ Ｐゴシック"/>
      <family val="2"/>
      <charset val="128"/>
      <scheme val="minor"/>
    </font>
    <font>
      <b/>
      <sz val="9"/>
      <color theme="0"/>
      <name val="ＭＳ Ｐゴシック"/>
      <family val="3"/>
      <charset val="128"/>
      <scheme val="minor"/>
    </font>
    <font>
      <sz val="10"/>
      <color theme="0"/>
      <name val="ＭＳ Ｐゴシック"/>
      <family val="2"/>
      <charset val="128"/>
      <scheme val="minor"/>
    </font>
    <font>
      <sz val="10"/>
      <color theme="0"/>
      <name val="ＭＳ Ｐゴシック"/>
      <family val="3"/>
      <charset val="128"/>
      <scheme val="minor"/>
    </font>
    <font>
      <b/>
      <sz val="14"/>
      <color theme="5"/>
      <name val="ＭＳ Ｐゴシック"/>
      <family val="3"/>
      <charset val="128"/>
      <scheme val="minor"/>
    </font>
    <font>
      <b/>
      <sz val="14"/>
      <color rgb="FFFF0000"/>
      <name val="HGS創英角ﾎﾟｯﾌﾟ体"/>
      <family val="3"/>
      <charset val="128"/>
    </font>
    <font>
      <sz val="12"/>
      <color theme="1"/>
      <name val="ＭＳ Ｐゴシック"/>
      <family val="3"/>
      <charset val="128"/>
      <scheme val="minor"/>
    </font>
    <font>
      <sz val="12"/>
      <color theme="1"/>
      <name val="ＭＳ Ｐゴシック"/>
      <family val="2"/>
      <charset val="128"/>
      <scheme val="minor"/>
    </font>
    <font>
      <sz val="11"/>
      <color theme="5" tint="-0.499984740745262"/>
      <name val="HGS行書体"/>
      <family val="4"/>
      <charset val="128"/>
    </font>
    <font>
      <b/>
      <sz val="12"/>
      <color theme="5" tint="-0.499984740745262"/>
      <name val="ＭＳ Ｐゴシック"/>
      <family val="3"/>
      <charset val="128"/>
      <scheme val="minor"/>
    </font>
    <font>
      <b/>
      <sz val="11"/>
      <color theme="5" tint="-0.499984740745262"/>
      <name val="HGSｺﾞｼｯｸM"/>
      <family val="3"/>
      <charset val="128"/>
    </font>
    <font>
      <b/>
      <sz val="24"/>
      <color theme="4"/>
      <name val="ＭＳ Ｐゴシック"/>
      <family val="3"/>
      <charset val="128"/>
      <scheme val="minor"/>
    </font>
    <font>
      <b/>
      <sz val="20"/>
      <color theme="5" tint="0.59999389629810485"/>
      <name val="メイリオ"/>
      <family val="3"/>
      <charset val="128"/>
    </font>
    <font>
      <b/>
      <sz val="11"/>
      <color rgb="FFFF0000"/>
      <name val="メイリオ"/>
      <family val="3"/>
      <charset val="128"/>
    </font>
    <font>
      <sz val="10"/>
      <color rgb="FFFF0000"/>
      <name val="ＭＳ Ｐゴシック"/>
      <family val="2"/>
      <charset val="128"/>
      <scheme val="minor"/>
    </font>
    <font>
      <sz val="11"/>
      <color theme="1" tint="0.499984740745262"/>
      <name val="ＭＳ Ｐゴシック"/>
      <family val="2"/>
      <charset val="128"/>
      <scheme val="minor"/>
    </font>
    <font>
      <b/>
      <sz val="12"/>
      <color theme="0"/>
      <name val="ＭＳ Ｐゴシック"/>
      <family val="3"/>
      <charset val="128"/>
      <scheme val="minor"/>
    </font>
    <font>
      <sz val="11"/>
      <color theme="1" tint="0.499984740745262"/>
      <name val="ＭＳ Ｐゴシック"/>
      <family val="3"/>
      <charset val="128"/>
      <scheme val="minor"/>
    </font>
    <font>
      <sz val="8"/>
      <color theme="1" tint="0.499984740745262"/>
      <name val="ＭＳ Ｐゴシック"/>
      <family val="3"/>
      <charset val="128"/>
      <scheme val="minor"/>
    </font>
    <font>
      <sz val="7"/>
      <color theme="1"/>
      <name val="ＭＳ Ｐゴシック"/>
      <family val="2"/>
      <charset val="128"/>
      <scheme val="minor"/>
    </font>
    <font>
      <b/>
      <sz val="12"/>
      <color theme="1" tint="0.499984740745262"/>
      <name val="ＭＳ Ｐゴシック"/>
      <family val="3"/>
      <charset val="128"/>
      <scheme val="minor"/>
    </font>
    <font>
      <sz val="11"/>
      <color theme="1"/>
      <name val="Meiryo UI"/>
      <family val="3"/>
      <charset val="128"/>
    </font>
    <font>
      <sz val="18"/>
      <color theme="1"/>
      <name val="Meiryo UI"/>
      <family val="3"/>
      <charset val="128"/>
    </font>
    <font>
      <b/>
      <sz val="11"/>
      <color rgb="FFFF0000"/>
      <name val="Meiryo UI"/>
      <family val="3"/>
      <charset val="128"/>
    </font>
    <font>
      <b/>
      <u/>
      <sz val="11"/>
      <color rgb="FFFF0000"/>
      <name val="Meiryo UI"/>
      <family val="3"/>
      <charset val="128"/>
    </font>
    <font>
      <u/>
      <sz val="11"/>
      <color rgb="FFFF0000"/>
      <name val="Meiryo UI"/>
      <family val="3"/>
      <charset val="128"/>
    </font>
    <font>
      <sz val="11"/>
      <color theme="0"/>
      <name val="Meiryo UI"/>
      <family val="3"/>
      <charset val="128"/>
    </font>
    <font>
      <b/>
      <sz val="10"/>
      <color rgb="FFFF0000"/>
      <name val="ＭＳ Ｐゴシック"/>
      <family val="3"/>
      <charset val="128"/>
      <scheme val="minor"/>
    </font>
    <font>
      <sz val="11"/>
      <color rgb="FFFF0000"/>
      <name val="ＭＳ Ｐゴシック"/>
      <family val="2"/>
      <charset val="128"/>
      <scheme val="minor"/>
    </font>
    <font>
      <b/>
      <sz val="22"/>
      <color theme="5" tint="0.39997558519241921"/>
      <name val="メイリオ"/>
      <family val="3"/>
      <charset val="128"/>
    </font>
    <font>
      <sz val="9"/>
      <color rgb="FFFF0000"/>
      <name val="ＭＳ Ｐゴシック"/>
      <family val="2"/>
      <charset val="128"/>
      <scheme val="minor"/>
    </font>
    <font>
      <sz val="8"/>
      <color rgb="FFFF0000"/>
      <name val="ＭＳ Ｐゴシック"/>
      <family val="2"/>
      <charset val="128"/>
      <scheme val="minor"/>
    </font>
    <font>
      <b/>
      <sz val="10"/>
      <color theme="5" tint="-0.499984740745262"/>
      <name val="ＭＳ Ｐゴシック"/>
      <family val="3"/>
      <charset val="128"/>
      <scheme val="minor"/>
    </font>
    <font>
      <sz val="11"/>
      <color rgb="FFFF0000"/>
      <name val="ＭＳ Ｐゴシック"/>
      <family val="3"/>
      <charset val="128"/>
      <scheme val="minor"/>
    </font>
    <font>
      <sz val="11"/>
      <color theme="4"/>
      <name val="ＭＳ Ｐゴシック"/>
      <family val="3"/>
      <charset val="128"/>
      <scheme val="minor"/>
    </font>
    <font>
      <b/>
      <sz val="11"/>
      <color theme="1"/>
      <name val="ＭＳ Ｐゴシック"/>
      <family val="3"/>
      <charset val="128"/>
      <scheme val="minor"/>
    </font>
  </fonts>
  <fills count="14">
    <fill>
      <patternFill patternType="none"/>
    </fill>
    <fill>
      <patternFill patternType="gray125"/>
    </fill>
    <fill>
      <patternFill patternType="solid">
        <fgColor theme="5" tint="0.39997558519241921"/>
        <bgColor indexed="64"/>
      </patternFill>
    </fill>
    <fill>
      <patternFill patternType="solid">
        <fgColor theme="7" tint="0.7999816888943144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5"/>
        <bgColor indexed="64"/>
      </patternFill>
    </fill>
    <fill>
      <patternFill patternType="solid">
        <fgColor theme="8" tint="0.79998168889431442"/>
        <bgColor indexed="64"/>
      </patternFill>
    </fill>
    <fill>
      <patternFill patternType="solid">
        <fgColor rgb="FF002060"/>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8" tint="-0.499984740745262"/>
        <bgColor indexed="64"/>
      </patternFill>
    </fill>
  </fills>
  <borders count="79">
    <border>
      <left/>
      <right/>
      <top/>
      <bottom/>
      <diagonal/>
    </border>
    <border>
      <left/>
      <right/>
      <top/>
      <bottom style="thin">
        <color theme="5" tint="-0.499984740745262"/>
      </bottom>
      <diagonal/>
    </border>
    <border>
      <left style="dotted">
        <color rgb="FFFF0000"/>
      </left>
      <right/>
      <top style="dotted">
        <color rgb="FFFF0000"/>
      </top>
      <bottom style="thin">
        <color theme="5" tint="-0.499984740745262"/>
      </bottom>
      <diagonal/>
    </border>
    <border>
      <left/>
      <right/>
      <top style="dotted">
        <color rgb="FFFF0000"/>
      </top>
      <bottom style="thin">
        <color theme="5" tint="-0.499984740745262"/>
      </bottom>
      <diagonal/>
    </border>
    <border>
      <left/>
      <right style="dotted">
        <color rgb="FFFF0000"/>
      </right>
      <top style="dotted">
        <color rgb="FFFF0000"/>
      </top>
      <bottom style="thin">
        <color theme="5" tint="-0.499984740745262"/>
      </bottom>
      <diagonal/>
    </border>
    <border>
      <left/>
      <right/>
      <top style="thin">
        <color theme="5" tint="-0.499984740745262"/>
      </top>
      <bottom style="thin">
        <color theme="5" tint="-0.499984740745262"/>
      </bottom>
      <diagonal/>
    </border>
    <border>
      <left style="dotted">
        <color rgb="FFFF0000"/>
      </left>
      <right/>
      <top style="thin">
        <color theme="5" tint="-0.499984740745262"/>
      </top>
      <bottom style="thin">
        <color theme="5" tint="-0.499984740745262"/>
      </bottom>
      <diagonal/>
    </border>
    <border>
      <left/>
      <right style="dotted">
        <color rgb="FFFF0000"/>
      </right>
      <top style="thin">
        <color theme="5" tint="-0.499984740745262"/>
      </top>
      <bottom style="thin">
        <color theme="5" tint="-0.499984740745262"/>
      </bottom>
      <diagonal/>
    </border>
    <border>
      <left/>
      <right style="dotted">
        <color theme="5" tint="0.59996337778862885"/>
      </right>
      <top/>
      <bottom/>
      <diagonal/>
    </border>
    <border>
      <left/>
      <right/>
      <top/>
      <bottom style="dashDotDot">
        <color theme="5" tint="0.39994506668294322"/>
      </bottom>
      <diagonal/>
    </border>
    <border>
      <left style="dotted">
        <color rgb="FFFF0000"/>
      </left>
      <right/>
      <top style="dotted">
        <color rgb="FFFF0000"/>
      </top>
      <bottom style="dotted">
        <color rgb="FFFF0000"/>
      </bottom>
      <diagonal/>
    </border>
    <border>
      <left/>
      <right style="dotted">
        <color rgb="FFFF0000"/>
      </right>
      <top style="dotted">
        <color rgb="FFFF0000"/>
      </top>
      <bottom style="dotted">
        <color rgb="FFFF0000"/>
      </bottom>
      <diagonal/>
    </border>
    <border>
      <left style="dotted">
        <color rgb="FFFF0000"/>
      </left>
      <right/>
      <top style="dotted">
        <color rgb="FFFF0000"/>
      </top>
      <bottom/>
      <diagonal/>
    </border>
    <border>
      <left/>
      <right style="dotted">
        <color rgb="FFFF0000"/>
      </right>
      <top style="dotted">
        <color rgb="FFFF0000"/>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dotted">
        <color rgb="FFFF0000"/>
      </left>
      <right/>
      <top/>
      <bottom style="dotted">
        <color rgb="FFFF0000"/>
      </bottom>
      <diagonal/>
    </border>
    <border>
      <left/>
      <right style="dotted">
        <color rgb="FFFF0000"/>
      </right>
      <top/>
      <bottom style="dotted">
        <color rgb="FFFF0000"/>
      </bottom>
      <diagonal/>
    </border>
    <border>
      <left style="thin">
        <color theme="1" tint="0.34998626667073579"/>
      </left>
      <right/>
      <top/>
      <bottom/>
      <diagonal/>
    </border>
    <border>
      <left/>
      <right style="thin">
        <color theme="1" tint="0.34998626667073579"/>
      </right>
      <top/>
      <bottom/>
      <diagonal/>
    </border>
    <border>
      <left/>
      <right/>
      <top/>
      <bottom style="thin">
        <color theme="1" tint="0.34998626667073579"/>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style="slantDashDot">
        <color rgb="FF002060"/>
      </left>
      <right/>
      <top style="slantDashDot">
        <color rgb="FF002060"/>
      </top>
      <bottom/>
      <diagonal/>
    </border>
    <border>
      <left/>
      <right/>
      <top style="slantDashDot">
        <color rgb="FF002060"/>
      </top>
      <bottom/>
      <diagonal/>
    </border>
    <border>
      <left/>
      <right style="slantDashDot">
        <color rgb="FF002060"/>
      </right>
      <top style="slantDashDot">
        <color rgb="FF002060"/>
      </top>
      <bottom/>
      <diagonal/>
    </border>
    <border>
      <left style="slantDashDot">
        <color rgb="FF002060"/>
      </left>
      <right/>
      <top/>
      <bottom/>
      <diagonal/>
    </border>
    <border>
      <left/>
      <right style="slantDashDot">
        <color rgb="FF002060"/>
      </right>
      <top/>
      <bottom/>
      <diagonal/>
    </border>
    <border>
      <left style="slantDashDot">
        <color rgb="FF002060"/>
      </left>
      <right/>
      <top/>
      <bottom style="slantDashDot">
        <color rgb="FF002060"/>
      </bottom>
      <diagonal/>
    </border>
    <border>
      <left/>
      <right/>
      <top/>
      <bottom style="slantDashDot">
        <color rgb="FF002060"/>
      </bottom>
      <diagonal/>
    </border>
    <border>
      <left/>
      <right style="slantDashDot">
        <color rgb="FF002060"/>
      </right>
      <top/>
      <bottom style="slantDashDot">
        <color rgb="FF002060"/>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diagonal/>
    </border>
    <border>
      <left/>
      <right style="thin">
        <color theme="1" tint="0.24994659260841701"/>
      </right>
      <top/>
      <bottom/>
      <diagonal/>
    </border>
    <border>
      <left/>
      <right/>
      <top/>
      <bottom style="thin">
        <color theme="1" tint="0.24994659260841701"/>
      </bottom>
      <diagonal/>
    </border>
    <border>
      <left style="thin">
        <color theme="1" tint="0.34998626667073579"/>
      </left>
      <right/>
      <top/>
      <bottom style="thin">
        <color theme="1" tint="0.24994659260841701"/>
      </bottom>
      <diagonal/>
    </border>
    <border>
      <left/>
      <right style="thin">
        <color theme="1" tint="0.34998626667073579"/>
      </right>
      <top/>
      <bottom style="thin">
        <color theme="1" tint="0.24994659260841701"/>
      </bottom>
      <diagonal/>
    </border>
    <border>
      <left style="thin">
        <color theme="1" tint="0.24994659260841701"/>
      </left>
      <right/>
      <top/>
      <bottom style="thin">
        <color theme="1" tint="0.24994659260841701"/>
      </bottom>
      <diagonal/>
    </border>
    <border>
      <left/>
      <right style="thin">
        <color theme="1" tint="0.24994659260841701"/>
      </right>
      <top/>
      <bottom style="thin">
        <color theme="1" tint="0.24994659260841701"/>
      </bottom>
      <diagonal/>
    </border>
    <border>
      <left/>
      <right/>
      <top/>
      <bottom style="dashDotDot">
        <color theme="5"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dotted">
        <color rgb="FFFF0000"/>
      </left>
      <right style="dotted">
        <color rgb="FFFF0000"/>
      </right>
      <top style="dotted">
        <color rgb="FFFF0000"/>
      </top>
      <bottom style="dotted">
        <color rgb="FFFF0000"/>
      </bottom>
      <diagonal/>
    </border>
    <border>
      <left/>
      <right/>
      <top style="dotted">
        <color rgb="FFFF0000"/>
      </top>
      <bottom/>
      <diagonal/>
    </border>
    <border>
      <left/>
      <right/>
      <top/>
      <bottom style="dotted">
        <color rgb="FFFF0000"/>
      </bottom>
      <diagonal/>
    </border>
    <border>
      <left/>
      <right/>
      <top style="dotted">
        <color rgb="FFFF0000"/>
      </top>
      <bottom style="dotted">
        <color rgb="FFFF0000"/>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hair">
        <color theme="1" tint="0.24994659260841701"/>
      </right>
      <top style="thin">
        <color theme="1" tint="0.24994659260841701"/>
      </top>
      <bottom style="hair">
        <color theme="1" tint="0.24994659260841701"/>
      </bottom>
      <diagonal/>
    </border>
    <border>
      <left style="hair">
        <color theme="1" tint="0.24994659260841701"/>
      </left>
      <right style="thin">
        <color theme="1" tint="0.24994659260841701"/>
      </right>
      <top style="thin">
        <color theme="1" tint="0.24994659260841701"/>
      </top>
      <bottom style="hair">
        <color theme="1" tint="0.24994659260841701"/>
      </bottom>
      <diagonal/>
    </border>
    <border>
      <left style="thin">
        <color theme="1" tint="0.24994659260841701"/>
      </left>
      <right style="hair">
        <color theme="1" tint="0.24994659260841701"/>
      </right>
      <top style="hair">
        <color theme="1" tint="0.24994659260841701"/>
      </top>
      <bottom style="hair">
        <color theme="1" tint="0.24994659260841701"/>
      </bottom>
      <diagonal/>
    </border>
    <border>
      <left style="hair">
        <color theme="1" tint="0.24994659260841701"/>
      </left>
      <right style="thin">
        <color theme="1" tint="0.24994659260841701"/>
      </right>
      <top style="hair">
        <color theme="1" tint="0.24994659260841701"/>
      </top>
      <bottom style="hair">
        <color theme="1" tint="0.24994659260841701"/>
      </bottom>
      <diagonal/>
    </border>
    <border>
      <left style="thin">
        <color theme="1" tint="0.24994659260841701"/>
      </left>
      <right style="hair">
        <color theme="1" tint="0.24994659260841701"/>
      </right>
      <top style="hair">
        <color theme="1" tint="0.24994659260841701"/>
      </top>
      <bottom style="thin">
        <color theme="1" tint="0.24994659260841701"/>
      </bottom>
      <diagonal/>
    </border>
    <border>
      <left style="hair">
        <color theme="1" tint="0.24994659260841701"/>
      </left>
      <right style="thin">
        <color theme="1" tint="0.24994659260841701"/>
      </right>
      <top style="hair">
        <color theme="1" tint="0.24994659260841701"/>
      </top>
      <bottom style="thin">
        <color theme="1" tint="0.24994659260841701"/>
      </bottom>
      <diagonal/>
    </border>
    <border>
      <left/>
      <right style="hair">
        <color theme="1" tint="0.24994659260841701"/>
      </right>
      <top style="thin">
        <color theme="1" tint="0.24994659260841701"/>
      </top>
      <bottom style="hair">
        <color theme="1" tint="0.24994659260841701"/>
      </bottom>
      <diagonal/>
    </border>
    <border>
      <left/>
      <right style="hair">
        <color theme="1" tint="0.24994659260841701"/>
      </right>
      <top style="hair">
        <color theme="1" tint="0.24994659260841701"/>
      </top>
      <bottom style="hair">
        <color theme="1" tint="0.24994659260841701"/>
      </bottom>
      <diagonal/>
    </border>
    <border>
      <left/>
      <right style="hair">
        <color theme="1" tint="0.24994659260841701"/>
      </right>
      <top style="hair">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style="thin">
        <color theme="1" tint="0.24994659260841701"/>
      </right>
      <top style="thin">
        <color theme="1" tint="0.24994659260841701"/>
      </top>
      <bottom style="hair">
        <color theme="1" tint="0.24994659260841701"/>
      </bottom>
      <diagonal/>
    </border>
    <border>
      <left style="thin">
        <color theme="1" tint="0.24994659260841701"/>
      </left>
      <right style="thin">
        <color theme="1" tint="0.24994659260841701"/>
      </right>
      <top style="hair">
        <color theme="1" tint="0.24994659260841701"/>
      </top>
      <bottom style="hair">
        <color theme="1" tint="0.24994659260841701"/>
      </bottom>
      <diagonal/>
    </border>
    <border>
      <left style="thin">
        <color theme="1" tint="0.24994659260841701"/>
      </left>
      <right style="thin">
        <color theme="1" tint="0.24994659260841701"/>
      </right>
      <top style="hair">
        <color theme="1" tint="0.24994659260841701"/>
      </top>
      <bottom style="thin">
        <color theme="1" tint="0.24994659260841701"/>
      </bottom>
      <diagonal/>
    </border>
    <border>
      <left style="thin">
        <color theme="1" tint="0.24994659260841701"/>
      </left>
      <right/>
      <top style="thin">
        <color theme="1" tint="0.24994659260841701"/>
      </top>
      <bottom style="hair">
        <color theme="1" tint="0.24994659260841701"/>
      </bottom>
      <diagonal/>
    </border>
    <border>
      <left style="thin">
        <color theme="1" tint="0.24994659260841701"/>
      </left>
      <right/>
      <top style="hair">
        <color theme="1" tint="0.24994659260841701"/>
      </top>
      <bottom style="hair">
        <color theme="1" tint="0.24994659260841701"/>
      </bottom>
      <diagonal/>
    </border>
    <border>
      <left style="thin">
        <color theme="1" tint="0.24994659260841701"/>
      </left>
      <right/>
      <top style="hair">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style="dashDotDot">
        <color rgb="FFFF0000"/>
      </left>
      <right/>
      <top style="dashDotDot">
        <color rgb="FFFF0000"/>
      </top>
      <bottom/>
      <diagonal/>
    </border>
    <border>
      <left/>
      <right/>
      <top style="dashDotDot">
        <color rgb="FFFF0000"/>
      </top>
      <bottom/>
      <diagonal/>
    </border>
    <border>
      <left/>
      <right style="dashDotDot">
        <color rgb="FFFF0000"/>
      </right>
      <top style="dashDotDot">
        <color rgb="FFFF0000"/>
      </top>
      <bottom/>
      <diagonal/>
    </border>
    <border>
      <left style="dashDotDot">
        <color rgb="FFFF0000"/>
      </left>
      <right/>
      <top/>
      <bottom style="dashDotDot">
        <color rgb="FFFF0000"/>
      </bottom>
      <diagonal/>
    </border>
    <border>
      <left/>
      <right/>
      <top/>
      <bottom style="dashDotDot">
        <color rgb="FFFF0000"/>
      </bottom>
      <diagonal/>
    </border>
    <border>
      <left/>
      <right style="dashDotDot">
        <color rgb="FFFF0000"/>
      </right>
      <top/>
      <bottom style="dashDotDot">
        <color rgb="FFFF0000"/>
      </bottom>
      <diagonal/>
    </border>
    <border>
      <left/>
      <right style="dotted">
        <color rgb="FFFF0000"/>
      </right>
      <top/>
      <bottom style="dashDotDot">
        <color theme="5" tint="0.39994506668294322"/>
      </bottom>
      <diagonal/>
    </border>
    <border>
      <left style="thin">
        <color theme="1" tint="0.24994659260841701"/>
      </left>
      <right style="thin">
        <color theme="1" tint="0.24994659260841701"/>
      </right>
      <top/>
      <bottom style="hair">
        <color theme="1" tint="0.24994659260841701"/>
      </bottom>
      <diagonal/>
    </border>
    <border>
      <left style="thin">
        <color theme="1" tint="0.24994659260841701"/>
      </left>
      <right/>
      <top/>
      <bottom style="hair">
        <color theme="1" tint="0.24994659260841701"/>
      </bottom>
      <diagonal/>
    </border>
    <border>
      <left style="thin">
        <color theme="1" tint="0.24994659260841701"/>
      </left>
      <right style="hair">
        <color theme="1" tint="0.24994659260841701"/>
      </right>
      <top/>
      <bottom style="hair">
        <color theme="1" tint="0.24994659260841701"/>
      </bottom>
      <diagonal/>
    </border>
    <border>
      <left style="hair">
        <color theme="1" tint="0.24994659260841701"/>
      </left>
      <right style="thin">
        <color theme="1" tint="0.24994659260841701"/>
      </right>
      <top/>
      <bottom style="hair">
        <color theme="1" tint="0.24994659260841701"/>
      </bottom>
      <diagonal/>
    </border>
    <border>
      <left/>
      <right style="hair">
        <color theme="1" tint="0.24994659260841701"/>
      </right>
      <top/>
      <bottom style="hair">
        <color theme="1" tint="0.2499465926084170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8">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0" fillId="2" borderId="0" xfId="0" applyFill="1">
      <alignment vertical="center"/>
    </xf>
    <xf numFmtId="0" fontId="0" fillId="0" borderId="0" xfId="0" applyFill="1">
      <alignment vertical="center"/>
    </xf>
    <xf numFmtId="0" fontId="0" fillId="0" borderId="1" xfId="0" applyBorder="1">
      <alignment vertical="center"/>
    </xf>
    <xf numFmtId="0" fontId="0" fillId="0" borderId="0" xfId="0" applyAlignment="1">
      <alignment vertical="center"/>
    </xf>
    <xf numFmtId="0" fontId="0" fillId="3" borderId="0" xfId="0" applyFill="1">
      <alignment vertical="center"/>
    </xf>
    <xf numFmtId="0" fontId="0" fillId="0" borderId="5" xfId="0" applyBorder="1">
      <alignment vertical="center"/>
    </xf>
    <xf numFmtId="178" fontId="0" fillId="0" borderId="1" xfId="0" applyNumberFormat="1" applyBorder="1" applyAlignment="1">
      <alignment vertical="center"/>
    </xf>
    <xf numFmtId="0" fontId="13" fillId="0" borderId="1" xfId="0" applyFont="1" applyBorder="1">
      <alignment vertical="center"/>
    </xf>
    <xf numFmtId="178" fontId="0" fillId="0" borderId="5" xfId="0" applyNumberFormat="1" applyBorder="1" applyAlignment="1">
      <alignment vertical="center"/>
    </xf>
    <xf numFmtId="0" fontId="13" fillId="0" borderId="5" xfId="0" applyFont="1" applyBorder="1">
      <alignment vertical="center"/>
    </xf>
    <xf numFmtId="0" fontId="0" fillId="4" borderId="0" xfId="0" applyFill="1">
      <alignment vertical="center"/>
    </xf>
    <xf numFmtId="0" fontId="15" fillId="4" borderId="0" xfId="0" applyFont="1" applyFill="1" applyAlignment="1">
      <alignment horizontal="center"/>
    </xf>
    <xf numFmtId="0" fontId="15" fillId="4" borderId="0" xfId="0" applyFont="1" applyFill="1" applyAlignment="1">
      <alignment horizontal="center" vertical="center"/>
    </xf>
    <xf numFmtId="0" fontId="15" fillId="4" borderId="8" xfId="0" applyFont="1" applyFill="1" applyBorder="1" applyAlignment="1">
      <alignment horizontal="center" vertical="center"/>
    </xf>
    <xf numFmtId="0" fontId="0" fillId="0" borderId="9" xfId="0" applyBorder="1">
      <alignment vertical="center"/>
    </xf>
    <xf numFmtId="0" fontId="0" fillId="5" borderId="0" xfId="0" applyFill="1">
      <alignment vertical="center"/>
    </xf>
    <xf numFmtId="0" fontId="17" fillId="5" borderId="0" xfId="0" applyFont="1" applyFill="1" applyAlignment="1">
      <alignment horizontal="center" vertical="center"/>
    </xf>
    <xf numFmtId="0" fontId="17" fillId="5" borderId="8" xfId="0" applyFont="1" applyFill="1" applyBorder="1" applyAlignment="1">
      <alignment horizontal="center" vertical="center"/>
    </xf>
    <xf numFmtId="0" fontId="0" fillId="0" borderId="8" xfId="0" applyBorder="1">
      <alignment vertical="center"/>
    </xf>
    <xf numFmtId="0" fontId="11" fillId="5" borderId="0" xfId="0" applyFont="1" applyFill="1" applyAlignment="1">
      <alignment horizontal="center" vertical="center"/>
    </xf>
    <xf numFmtId="0" fontId="11" fillId="5" borderId="8" xfId="0" applyFont="1" applyFill="1" applyBorder="1" applyAlignment="1">
      <alignment horizontal="center" vertical="center"/>
    </xf>
    <xf numFmtId="0" fontId="0" fillId="6" borderId="0" xfId="0" applyFill="1">
      <alignment vertical="center"/>
    </xf>
    <xf numFmtId="0" fontId="21" fillId="6" borderId="0" xfId="0" applyFont="1" applyFill="1" applyAlignment="1">
      <alignment horizontal="center" vertical="center"/>
    </xf>
    <xf numFmtId="0" fontId="21" fillId="6" borderId="8" xfId="0" applyFont="1" applyFill="1" applyBorder="1" applyAlignment="1">
      <alignment horizontal="center" vertical="center"/>
    </xf>
    <xf numFmtId="0" fontId="22" fillId="6" borderId="0" xfId="0" applyFont="1" applyFill="1">
      <alignment vertical="center"/>
    </xf>
    <xf numFmtId="0" fontId="0" fillId="4" borderId="8" xfId="0" applyFill="1" applyBorder="1">
      <alignment vertical="center"/>
    </xf>
    <xf numFmtId="0" fontId="0" fillId="7" borderId="0" xfId="0" applyFill="1">
      <alignment vertical="center"/>
    </xf>
    <xf numFmtId="0" fontId="23" fillId="7" borderId="0" xfId="0" applyFont="1" applyFill="1">
      <alignment vertical="center"/>
    </xf>
    <xf numFmtId="0" fontId="24" fillId="0" borderId="0" xfId="0" applyFont="1">
      <alignment vertical="center"/>
    </xf>
    <xf numFmtId="0" fontId="27" fillId="8" borderId="0" xfId="0" applyFont="1" applyFill="1" applyAlignment="1">
      <alignment vertical="center"/>
    </xf>
    <xf numFmtId="0" fontId="27" fillId="8" borderId="0" xfId="0" applyFont="1" applyFill="1">
      <alignment vertical="center"/>
    </xf>
    <xf numFmtId="0" fontId="28" fillId="8" borderId="0" xfId="0" applyFont="1" applyFill="1">
      <alignment vertical="center"/>
    </xf>
    <xf numFmtId="0" fontId="28" fillId="8" borderId="0" xfId="0" applyFont="1" applyFill="1" applyAlignment="1"/>
    <xf numFmtId="0" fontId="19" fillId="0" borderId="0" xfId="0" applyFont="1">
      <alignment vertical="center"/>
    </xf>
    <xf numFmtId="0" fontId="30" fillId="7" borderId="0" xfId="0" applyFont="1" applyFill="1" applyAlignment="1">
      <alignment vertical="center"/>
    </xf>
    <xf numFmtId="0" fontId="30" fillId="7" borderId="0" xfId="0" applyFont="1" applyFill="1">
      <alignment vertical="center"/>
    </xf>
    <xf numFmtId="0" fontId="25" fillId="7" borderId="0" xfId="0" applyFont="1" applyFill="1" applyAlignment="1"/>
    <xf numFmtId="0" fontId="0" fillId="7" borderId="0" xfId="0" applyFill="1" applyAlignment="1"/>
    <xf numFmtId="0" fontId="18" fillId="7" borderId="0" xfId="0" applyFont="1" applyFill="1" applyAlignment="1"/>
    <xf numFmtId="0" fontId="26" fillId="7" borderId="0" xfId="0" applyFont="1" applyFill="1" applyAlignment="1"/>
    <xf numFmtId="0" fontId="25" fillId="0" borderId="0" xfId="0" applyFont="1">
      <alignment vertical="center"/>
    </xf>
    <xf numFmtId="0" fontId="25" fillId="7" borderId="0" xfId="0" applyFont="1" applyFill="1">
      <alignment vertical="center"/>
    </xf>
    <xf numFmtId="0" fontId="26" fillId="7" borderId="0" xfId="0" applyFont="1" applyFill="1">
      <alignment vertical="center"/>
    </xf>
    <xf numFmtId="0" fontId="0" fillId="7" borderId="0" xfId="0" applyFill="1" applyAlignment="1">
      <alignment horizontal="right" vertical="center"/>
    </xf>
    <xf numFmtId="0" fontId="32" fillId="10" borderId="24" xfId="0" applyFont="1" applyFill="1" applyBorder="1" applyAlignment="1">
      <alignment horizontal="left" vertical="center"/>
    </xf>
    <xf numFmtId="0" fontId="28" fillId="10" borderId="25" xfId="0" applyFont="1" applyFill="1" applyBorder="1">
      <alignment vertical="center"/>
    </xf>
    <xf numFmtId="0" fontId="34" fillId="10" borderId="25" xfId="0" applyFont="1" applyFill="1" applyBorder="1" applyAlignment="1">
      <alignment vertical="center"/>
    </xf>
    <xf numFmtId="0" fontId="34" fillId="10" borderId="25" xfId="0" applyFont="1" applyFill="1" applyBorder="1">
      <alignment vertical="center"/>
    </xf>
    <xf numFmtId="0" fontId="28" fillId="10" borderId="25" xfId="0" applyFont="1" applyFill="1" applyBorder="1" applyAlignment="1">
      <alignment vertical="center"/>
    </xf>
    <xf numFmtId="0" fontId="28" fillId="10" borderId="26" xfId="0" applyFont="1" applyFill="1" applyBorder="1">
      <alignment vertical="center"/>
    </xf>
    <xf numFmtId="0" fontId="19" fillId="7" borderId="27" xfId="0" applyFont="1" applyFill="1" applyBorder="1" applyAlignment="1">
      <alignment vertical="center"/>
    </xf>
    <xf numFmtId="0" fontId="20" fillId="7" borderId="0" xfId="0" applyFont="1" applyFill="1" applyBorder="1" applyAlignment="1">
      <alignment vertical="center"/>
    </xf>
    <xf numFmtId="0" fontId="0" fillId="7" borderId="0" xfId="0" applyFill="1" applyBorder="1">
      <alignment vertical="center"/>
    </xf>
    <xf numFmtId="0" fontId="0" fillId="7" borderId="28" xfId="0" applyFill="1" applyBorder="1">
      <alignment vertical="center"/>
    </xf>
    <xf numFmtId="0" fontId="0" fillId="7" borderId="29" xfId="0" applyFill="1" applyBorder="1">
      <alignment vertical="center"/>
    </xf>
    <xf numFmtId="0" fontId="0" fillId="7" borderId="30" xfId="0" applyFill="1" applyBorder="1">
      <alignment vertical="center"/>
    </xf>
    <xf numFmtId="0" fontId="26" fillId="7" borderId="30" xfId="0" applyFont="1" applyFill="1" applyBorder="1">
      <alignment vertical="center"/>
    </xf>
    <xf numFmtId="0" fontId="0" fillId="7" borderId="31" xfId="0" applyFill="1" applyBorder="1">
      <alignment vertical="center"/>
    </xf>
    <xf numFmtId="0" fontId="20" fillId="3" borderId="14" xfId="0" applyFont="1" applyFill="1" applyBorder="1" applyAlignment="1">
      <alignment vertical="center"/>
    </xf>
    <xf numFmtId="0" fontId="20" fillId="3" borderId="15" xfId="0" applyFont="1" applyFill="1" applyBorder="1" applyAlignment="1">
      <alignment vertical="center"/>
    </xf>
    <xf numFmtId="0" fontId="20" fillId="3" borderId="16" xfId="0" applyFont="1" applyFill="1" applyBorder="1" applyAlignment="1">
      <alignment vertical="center"/>
    </xf>
    <xf numFmtId="0" fontId="35" fillId="7" borderId="0" xfId="0" applyFont="1" applyFill="1" applyBorder="1" applyAlignment="1">
      <alignment horizontal="center" vertical="center"/>
    </xf>
    <xf numFmtId="0" fontId="26" fillId="7" borderId="0" xfId="0" applyFont="1" applyFill="1" applyBorder="1">
      <alignment vertical="center"/>
    </xf>
    <xf numFmtId="176" fontId="35" fillId="7" borderId="0" xfId="0" applyNumberFormat="1" applyFont="1" applyFill="1" applyBorder="1" applyAlignment="1">
      <alignment horizontal="center" vertical="center"/>
    </xf>
    <xf numFmtId="0" fontId="20" fillId="3" borderId="19" xfId="0" applyFont="1" applyFill="1" applyBorder="1" applyAlignment="1">
      <alignment vertical="center"/>
    </xf>
    <xf numFmtId="0" fontId="20" fillId="3" borderId="0" xfId="0" applyFont="1" applyFill="1" applyBorder="1" applyAlignment="1">
      <alignment vertical="center"/>
    </xf>
    <xf numFmtId="0" fontId="20" fillId="3" borderId="20" xfId="0" applyFont="1" applyFill="1" applyBorder="1" applyAlignment="1">
      <alignment vertical="center"/>
    </xf>
    <xf numFmtId="0" fontId="0" fillId="3" borderId="35" xfId="0" applyFill="1" applyBorder="1">
      <alignment vertical="center"/>
    </xf>
    <xf numFmtId="0" fontId="0" fillId="0" borderId="37" xfId="0" applyBorder="1">
      <alignment vertical="center"/>
    </xf>
    <xf numFmtId="0" fontId="20" fillId="3" borderId="38" xfId="0" applyFont="1" applyFill="1" applyBorder="1">
      <alignment vertical="center"/>
    </xf>
    <xf numFmtId="0" fontId="20" fillId="3" borderId="37" xfId="0" applyFont="1" applyFill="1" applyBorder="1">
      <alignment vertical="center"/>
    </xf>
    <xf numFmtId="0" fontId="20" fillId="3" borderId="39" xfId="0" applyFont="1" applyFill="1" applyBorder="1">
      <alignment vertical="center"/>
    </xf>
    <xf numFmtId="0" fontId="0" fillId="3" borderId="40" xfId="0" applyFill="1" applyBorder="1">
      <alignment vertical="center"/>
    </xf>
    <xf numFmtId="0" fontId="0" fillId="3" borderId="37" xfId="0" applyFill="1" applyBorder="1">
      <alignment vertical="center"/>
    </xf>
    <xf numFmtId="0" fontId="0" fillId="3" borderId="41" xfId="0" applyFill="1" applyBorder="1">
      <alignment vertical="center"/>
    </xf>
    <xf numFmtId="0" fontId="0" fillId="0" borderId="0" xfId="0" applyBorder="1">
      <alignment vertical="center"/>
    </xf>
    <xf numFmtId="0" fontId="0" fillId="0" borderId="0" xfId="0" applyAlignment="1">
      <alignment vertical="top"/>
    </xf>
    <xf numFmtId="0" fontId="25" fillId="0" borderId="33" xfId="0" applyFont="1" applyBorder="1" applyAlignment="1">
      <alignment vertical="top"/>
    </xf>
    <xf numFmtId="0" fontId="26" fillId="0" borderId="33" xfId="0" applyFont="1" applyBorder="1" applyAlignment="1">
      <alignment vertical="center"/>
    </xf>
    <xf numFmtId="0" fontId="26" fillId="0" borderId="0" xfId="0" applyFont="1" applyAlignment="1">
      <alignment vertical="top"/>
    </xf>
    <xf numFmtId="0" fontId="26" fillId="0" borderId="0" xfId="0" applyFont="1" applyAlignment="1">
      <alignment vertical="center"/>
    </xf>
    <xf numFmtId="0" fontId="0" fillId="7" borderId="27" xfId="0" applyFill="1" applyBorder="1">
      <alignment vertical="center"/>
    </xf>
    <xf numFmtId="0" fontId="2" fillId="4" borderId="0" xfId="0" applyFont="1" applyFill="1">
      <alignment vertical="center"/>
    </xf>
    <xf numFmtId="0" fontId="2" fillId="0" borderId="0" xfId="0" applyFont="1" applyFill="1">
      <alignment vertical="center"/>
    </xf>
    <xf numFmtId="0" fontId="40" fillId="0" borderId="0" xfId="0" applyFont="1">
      <alignment vertical="center"/>
    </xf>
    <xf numFmtId="0" fontId="28" fillId="4" borderId="0" xfId="0" applyFont="1" applyFill="1">
      <alignment vertical="center"/>
    </xf>
    <xf numFmtId="0" fontId="30" fillId="3" borderId="0" xfId="0" applyFont="1" applyFill="1">
      <alignment vertical="center"/>
    </xf>
    <xf numFmtId="0" fontId="0" fillId="0" borderId="0" xfId="0" applyBorder="1" applyAlignment="1">
      <alignment vertical="center"/>
    </xf>
    <xf numFmtId="0" fontId="0" fillId="0" borderId="42" xfId="0" applyBorder="1" applyAlignment="1">
      <alignment vertical="center"/>
    </xf>
    <xf numFmtId="0" fontId="0" fillId="0" borderId="42" xfId="0" applyBorder="1">
      <alignment vertical="center"/>
    </xf>
    <xf numFmtId="0" fontId="26" fillId="0" borderId="0" xfId="0" applyFont="1">
      <alignment vertical="center"/>
    </xf>
    <xf numFmtId="0" fontId="0" fillId="0" borderId="0" xfId="0" applyAlignment="1">
      <alignment vertical="center" textRotation="255"/>
    </xf>
    <xf numFmtId="0" fontId="43" fillId="0" borderId="0" xfId="0" applyFont="1" applyAlignment="1">
      <alignment horizontal="left" vertical="center"/>
    </xf>
    <xf numFmtId="0" fontId="44" fillId="0" borderId="0" xfId="0" applyFont="1" applyAlignment="1">
      <alignment horizontal="left" vertical="top"/>
    </xf>
    <xf numFmtId="0" fontId="45" fillId="0" borderId="0" xfId="0" applyFont="1">
      <alignment vertical="center"/>
    </xf>
    <xf numFmtId="0" fontId="46" fillId="0" borderId="43" xfId="0" applyFont="1" applyBorder="1">
      <alignment vertical="center"/>
    </xf>
    <xf numFmtId="0" fontId="27" fillId="11" borderId="43" xfId="0" applyFont="1" applyFill="1" applyBorder="1" applyAlignment="1">
      <alignment horizontal="left" vertical="center"/>
    </xf>
    <xf numFmtId="0" fontId="11" fillId="7" borderId="0" xfId="0" applyFont="1" applyFill="1" applyAlignment="1"/>
    <xf numFmtId="0" fontId="50" fillId="0" borderId="0" xfId="0" applyFont="1">
      <alignment vertical="center"/>
    </xf>
    <xf numFmtId="0" fontId="16" fillId="0" borderId="0" xfId="0" applyFont="1" applyFill="1" applyAlignment="1" applyProtection="1">
      <alignment horizontal="center"/>
      <protection locked="0"/>
    </xf>
    <xf numFmtId="0" fontId="16" fillId="0" borderId="8" xfId="0" applyFont="1" applyFill="1" applyBorder="1" applyAlignment="1" applyProtection="1">
      <alignment horizontal="center"/>
      <protection locked="0"/>
    </xf>
    <xf numFmtId="0" fontId="0" fillId="0" borderId="0" xfId="0" applyProtection="1">
      <alignment vertical="center"/>
      <protection locked="0"/>
    </xf>
    <xf numFmtId="0" fontId="0" fillId="0" borderId="8" xfId="0" applyBorder="1" applyProtection="1">
      <alignment vertical="center"/>
      <protection locked="0"/>
    </xf>
    <xf numFmtId="0" fontId="51" fillId="0" borderId="0" xfId="0" applyFont="1" applyAlignment="1">
      <alignment vertical="center"/>
    </xf>
    <xf numFmtId="0" fontId="0" fillId="7" borderId="44" xfId="0" applyFill="1" applyBorder="1">
      <alignment vertical="center"/>
    </xf>
    <xf numFmtId="0" fontId="52" fillId="0" borderId="0" xfId="0" applyFont="1">
      <alignment vertical="center"/>
    </xf>
    <xf numFmtId="0" fontId="52" fillId="0" borderId="60" xfId="0" applyFont="1" applyBorder="1">
      <alignment vertical="center"/>
    </xf>
    <xf numFmtId="0" fontId="52" fillId="0" borderId="61" xfId="0" applyFont="1" applyBorder="1">
      <alignment vertical="center"/>
    </xf>
    <xf numFmtId="0" fontId="52" fillId="0" borderId="62" xfId="0" applyFont="1" applyBorder="1">
      <alignment vertical="center"/>
    </xf>
    <xf numFmtId="0" fontId="53" fillId="0" borderId="0" xfId="0" applyFont="1">
      <alignment vertical="center"/>
    </xf>
    <xf numFmtId="0" fontId="52" fillId="12" borderId="63" xfId="0" applyFont="1" applyFill="1" applyBorder="1">
      <alignment vertical="center"/>
    </xf>
    <xf numFmtId="180" fontId="52" fillId="12" borderId="63" xfId="0" applyNumberFormat="1" applyFont="1" applyFill="1" applyBorder="1">
      <alignment vertical="center"/>
    </xf>
    <xf numFmtId="0" fontId="52" fillId="12" borderId="64" xfId="0" applyFont="1" applyFill="1" applyBorder="1">
      <alignment vertical="center"/>
    </xf>
    <xf numFmtId="180" fontId="52" fillId="12" borderId="64" xfId="0" applyNumberFormat="1" applyFont="1" applyFill="1" applyBorder="1">
      <alignment vertical="center"/>
    </xf>
    <xf numFmtId="0" fontId="52" fillId="12" borderId="65" xfId="0" applyFont="1" applyFill="1" applyBorder="1">
      <alignment vertical="center"/>
    </xf>
    <xf numFmtId="180" fontId="52" fillId="12" borderId="65" xfId="0" applyNumberFormat="1" applyFont="1" applyFill="1" applyBorder="1">
      <alignment vertical="center"/>
    </xf>
    <xf numFmtId="0" fontId="52" fillId="12" borderId="55" xfId="0" applyFont="1" applyFill="1" applyBorder="1">
      <alignment vertical="center"/>
    </xf>
    <xf numFmtId="180" fontId="52" fillId="12" borderId="50" xfId="0" applyNumberFormat="1" applyFont="1" applyFill="1" applyBorder="1">
      <alignment vertical="center"/>
    </xf>
    <xf numFmtId="0" fontId="52" fillId="12" borderId="56" xfId="0" applyFont="1" applyFill="1" applyBorder="1">
      <alignment vertical="center"/>
    </xf>
    <xf numFmtId="180" fontId="52" fillId="12" borderId="52" xfId="0" applyNumberFormat="1" applyFont="1" applyFill="1" applyBorder="1">
      <alignment vertical="center"/>
    </xf>
    <xf numFmtId="0" fontId="52" fillId="12" borderId="57" xfId="0" applyFont="1" applyFill="1" applyBorder="1">
      <alignment vertical="center"/>
    </xf>
    <xf numFmtId="180" fontId="52" fillId="12" borderId="54" xfId="0" applyNumberFormat="1" applyFont="1" applyFill="1" applyBorder="1">
      <alignment vertical="center"/>
    </xf>
    <xf numFmtId="0" fontId="52" fillId="5" borderId="60" xfId="0" applyFont="1" applyFill="1" applyBorder="1" applyAlignment="1">
      <alignment horizontal="right" vertical="center"/>
    </xf>
    <xf numFmtId="0" fontId="52" fillId="5" borderId="61" xfId="0" applyFont="1" applyFill="1" applyBorder="1" applyAlignment="1">
      <alignment horizontal="right" vertical="center"/>
    </xf>
    <xf numFmtId="0" fontId="52" fillId="5" borderId="62" xfId="0" applyFont="1" applyFill="1" applyBorder="1" applyAlignment="1">
      <alignment horizontal="right" vertical="center"/>
    </xf>
    <xf numFmtId="0" fontId="54" fillId="0" borderId="0" xfId="0" applyFont="1">
      <alignment vertical="center"/>
    </xf>
    <xf numFmtId="0" fontId="58" fillId="0" borderId="0" xfId="0" applyFont="1">
      <alignment vertical="center"/>
    </xf>
    <xf numFmtId="0" fontId="57" fillId="13" borderId="48" xfId="0" applyFont="1" applyFill="1" applyBorder="1" applyAlignment="1">
      <alignment horizontal="center" vertical="center"/>
    </xf>
    <xf numFmtId="0" fontId="57" fillId="13" borderId="66" xfId="0" applyFont="1" applyFill="1" applyBorder="1" applyAlignment="1">
      <alignment horizontal="center" vertical="center"/>
    </xf>
    <xf numFmtId="0" fontId="61" fillId="0" borderId="0" xfId="0" applyFont="1">
      <alignment vertical="center"/>
    </xf>
    <xf numFmtId="0" fontId="62" fillId="0" borderId="0" xfId="0" applyFont="1">
      <alignment vertical="center"/>
    </xf>
    <xf numFmtId="0" fontId="59" fillId="7" borderId="0" xfId="0" applyFont="1" applyFill="1">
      <alignment vertical="center"/>
    </xf>
    <xf numFmtId="0" fontId="0" fillId="0" borderId="0" xfId="0" applyAlignment="1">
      <alignment horizontal="left" vertical="center"/>
    </xf>
    <xf numFmtId="0" fontId="66" fillId="0" borderId="0" xfId="0" applyFont="1">
      <alignment vertical="center"/>
    </xf>
    <xf numFmtId="0" fontId="18" fillId="0" borderId="0" xfId="0" applyFont="1" applyProtection="1">
      <alignment vertical="center"/>
      <protection locked="0"/>
    </xf>
    <xf numFmtId="0" fontId="52" fillId="5" borderId="74" xfId="0" applyFont="1" applyFill="1" applyBorder="1" applyAlignment="1">
      <alignment horizontal="right" vertical="center"/>
    </xf>
    <xf numFmtId="0" fontId="52" fillId="0" borderId="74" xfId="0" applyFont="1" applyBorder="1">
      <alignment vertical="center"/>
    </xf>
    <xf numFmtId="0" fontId="52" fillId="12" borderId="75" xfId="0" applyFont="1" applyFill="1" applyBorder="1">
      <alignment vertical="center"/>
    </xf>
    <xf numFmtId="180" fontId="52" fillId="12" borderId="75" xfId="0" applyNumberFormat="1" applyFont="1" applyFill="1" applyBorder="1">
      <alignment vertical="center"/>
    </xf>
    <xf numFmtId="0" fontId="52" fillId="12" borderId="78" xfId="0" applyFont="1" applyFill="1" applyBorder="1">
      <alignment vertical="center"/>
    </xf>
    <xf numFmtId="180" fontId="52" fillId="12" borderId="77" xfId="0" applyNumberFormat="1" applyFont="1" applyFill="1" applyBorder="1">
      <alignment vertical="center"/>
    </xf>
    <xf numFmtId="38" fontId="48" fillId="0" borderId="43" xfId="1" applyFont="1" applyBorder="1" applyAlignment="1" applyProtection="1">
      <alignment vertical="center"/>
      <protection locked="0"/>
    </xf>
    <xf numFmtId="0" fontId="48" fillId="0" borderId="43" xfId="0" applyFont="1" applyBorder="1" applyAlignment="1" applyProtection="1">
      <alignment vertical="center"/>
      <protection locked="0"/>
    </xf>
    <xf numFmtId="0" fontId="48" fillId="0" borderId="43" xfId="0" applyFont="1" applyBorder="1" applyProtection="1">
      <alignment vertical="center"/>
      <protection locked="0"/>
    </xf>
    <xf numFmtId="0" fontId="63" fillId="7" borderId="0" xfId="0" applyFont="1" applyFill="1" applyAlignment="1">
      <alignment horizontal="center" vertical="center"/>
    </xf>
    <xf numFmtId="0" fontId="39" fillId="0" borderId="0" xfId="0" applyFont="1" applyAlignment="1" applyProtection="1">
      <alignment horizontal="left" vertical="top" wrapText="1"/>
      <protection locked="0"/>
    </xf>
    <xf numFmtId="0" fontId="49" fillId="0" borderId="43" xfId="0" applyFont="1" applyBorder="1" applyProtection="1">
      <alignment vertical="center"/>
      <protection locked="0"/>
    </xf>
    <xf numFmtId="0" fontId="48" fillId="7" borderId="43" xfId="0" applyFont="1" applyFill="1" applyBorder="1" applyProtection="1">
      <alignment vertical="center"/>
      <protection locked="0"/>
    </xf>
    <xf numFmtId="0" fontId="49" fillId="0" borderId="43" xfId="0" applyFont="1" applyBorder="1" applyAlignment="1" applyProtection="1">
      <alignment vertical="center"/>
      <protection locked="0"/>
    </xf>
    <xf numFmtId="0" fontId="48" fillId="0" borderId="43" xfId="0" applyFont="1" applyBorder="1" applyAlignment="1" applyProtection="1">
      <alignment horizontal="center" vertical="center"/>
      <protection locked="0"/>
    </xf>
    <xf numFmtId="0" fontId="27" fillId="11" borderId="43" xfId="0" applyFont="1" applyFill="1" applyBorder="1" applyAlignment="1">
      <alignment horizontal="left" vertical="center"/>
    </xf>
    <xf numFmtId="0" fontId="47" fillId="11" borderId="43" xfId="0" applyFont="1" applyFill="1" applyBorder="1" applyAlignment="1">
      <alignment horizontal="left" vertical="center"/>
    </xf>
    <xf numFmtId="14" fontId="0" fillId="0" borderId="12" xfId="0" applyNumberFormat="1"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0" xfId="0" applyAlignment="1" applyProtection="1">
      <alignment horizontal="center" vertical="center"/>
      <protection locked="0"/>
    </xf>
    <xf numFmtId="0" fontId="42" fillId="0" borderId="0" xfId="0" applyFont="1" applyAlignment="1">
      <alignment horizontal="center" vertical="center" wrapText="1"/>
    </xf>
    <xf numFmtId="0" fontId="42" fillId="0" borderId="0" xfId="0" applyFont="1" applyAlignment="1">
      <alignment horizontal="center" vertical="center"/>
    </xf>
    <xf numFmtId="177" fontId="0" fillId="7" borderId="10" xfId="0" applyNumberFormat="1" applyFill="1" applyBorder="1" applyAlignment="1" applyProtection="1">
      <alignment horizontal="center" vertical="center"/>
      <protection locked="0"/>
    </xf>
    <xf numFmtId="177" fontId="0" fillId="7" borderId="47" xfId="0" applyNumberFormat="1" applyFill="1" applyBorder="1" applyAlignment="1" applyProtection="1">
      <alignment horizontal="center" vertical="center"/>
      <protection locked="0"/>
    </xf>
    <xf numFmtId="177" fontId="0" fillId="7" borderId="11" xfId="0" applyNumberFormat="1" applyFill="1" applyBorder="1" applyAlignment="1" applyProtection="1">
      <alignment horizontal="center" vertical="center"/>
      <protection locked="0"/>
    </xf>
    <xf numFmtId="177" fontId="0" fillId="7" borderId="12" xfId="0" applyNumberFormat="1" applyFill="1" applyBorder="1" applyAlignment="1" applyProtection="1">
      <alignment horizontal="center" vertical="center"/>
      <protection locked="0"/>
    </xf>
    <xf numFmtId="177" fontId="0" fillId="7" borderId="45" xfId="0" applyNumberFormat="1" applyFill="1" applyBorder="1" applyAlignment="1" applyProtection="1">
      <alignment horizontal="center" vertical="center"/>
      <protection locked="0"/>
    </xf>
    <xf numFmtId="177" fontId="0" fillId="7" borderId="13" xfId="0" applyNumberFormat="1" applyFill="1" applyBorder="1" applyAlignment="1" applyProtection="1">
      <alignment horizontal="center" vertical="center"/>
      <protection locked="0"/>
    </xf>
    <xf numFmtId="176" fontId="37" fillId="3" borderId="19" xfId="0" applyNumberFormat="1" applyFont="1" applyFill="1" applyBorder="1" applyAlignment="1">
      <alignment horizontal="center" vertical="center"/>
    </xf>
    <xf numFmtId="0" fontId="37" fillId="3" borderId="0" xfId="0" applyFont="1" applyFill="1" applyBorder="1" applyAlignment="1">
      <alignment horizontal="center" vertical="center"/>
    </xf>
    <xf numFmtId="0" fontId="37" fillId="3" borderId="20" xfId="0" applyFont="1" applyFill="1" applyBorder="1" applyAlignment="1">
      <alignment horizontal="center" vertical="center"/>
    </xf>
    <xf numFmtId="176" fontId="38" fillId="3" borderId="35" xfId="0" applyNumberFormat="1" applyFont="1" applyFill="1" applyBorder="1" applyAlignment="1">
      <alignment horizontal="center" vertical="center"/>
    </xf>
    <xf numFmtId="176" fontId="38" fillId="3" borderId="0" xfId="0" applyNumberFormat="1" applyFont="1" applyFill="1" applyBorder="1" applyAlignment="1">
      <alignment horizontal="center" vertical="center"/>
    </xf>
    <xf numFmtId="176" fontId="38" fillId="3" borderId="36" xfId="0" applyNumberFormat="1" applyFont="1" applyFill="1"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25" fillId="9" borderId="14" xfId="0" applyFont="1" applyFill="1" applyBorder="1" applyAlignment="1">
      <alignment horizontal="center" vertical="center" wrapText="1"/>
    </xf>
    <xf numFmtId="0" fontId="26" fillId="9" borderId="15" xfId="0" applyFont="1" applyFill="1" applyBorder="1" applyAlignment="1">
      <alignment horizontal="center" vertical="center"/>
    </xf>
    <xf numFmtId="0" fontId="26" fillId="9" borderId="16" xfId="0" applyFont="1" applyFill="1" applyBorder="1" applyAlignment="1">
      <alignment horizontal="center" vertical="center"/>
    </xf>
    <xf numFmtId="0" fontId="26" fillId="9" borderId="19"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20" xfId="0" applyFont="1" applyFill="1" applyBorder="1" applyAlignment="1">
      <alignment horizontal="center" vertical="center"/>
    </xf>
    <xf numFmtId="0" fontId="26" fillId="9" borderId="22" xfId="0" applyFont="1" applyFill="1" applyBorder="1" applyAlignment="1">
      <alignment horizontal="center" vertical="center"/>
    </xf>
    <xf numFmtId="0" fontId="26" fillId="9" borderId="21" xfId="0" applyFont="1" applyFill="1" applyBorder="1" applyAlignment="1">
      <alignment horizontal="center" vertical="center"/>
    </xf>
    <xf numFmtId="0" fontId="26" fillId="9" borderId="23" xfId="0" applyFont="1" applyFill="1" applyBorder="1" applyAlignment="1">
      <alignment horizontal="center" vertical="center"/>
    </xf>
    <xf numFmtId="0" fontId="25" fillId="2" borderId="0" xfId="0" applyFont="1" applyFill="1" applyAlignment="1">
      <alignment horizontal="center" vertical="center"/>
    </xf>
    <xf numFmtId="0" fontId="26" fillId="2" borderId="0" xfId="0" applyFont="1" applyFill="1" applyAlignment="1">
      <alignment horizontal="center" vertical="center"/>
    </xf>
    <xf numFmtId="179" fontId="29" fillId="0" borderId="0" xfId="0" applyNumberFormat="1" applyFont="1" applyAlignment="1">
      <alignment horizontal="center" vertical="center"/>
    </xf>
    <xf numFmtId="0" fontId="0" fillId="3" borderId="9" xfId="0" applyFill="1" applyBorder="1" applyAlignment="1">
      <alignment horizontal="center" vertical="center" shrinkToFit="1"/>
    </xf>
    <xf numFmtId="0" fontId="0" fillId="7" borderId="10" xfId="0" applyFill="1" applyBorder="1" applyAlignment="1" applyProtection="1">
      <alignment horizontal="center" vertical="center"/>
      <protection locked="0"/>
    </xf>
    <xf numFmtId="0" fontId="0" fillId="7" borderId="47" xfId="0" applyFill="1" applyBorder="1" applyAlignment="1" applyProtection="1">
      <alignment horizontal="center" vertical="center"/>
      <protection locked="0"/>
    </xf>
    <xf numFmtId="0" fontId="0" fillId="7" borderId="11" xfId="0" applyFill="1" applyBorder="1" applyAlignment="1" applyProtection="1">
      <alignment horizontal="center" vertical="center"/>
      <protection locked="0"/>
    </xf>
    <xf numFmtId="0" fontId="19" fillId="5" borderId="0" xfId="0" applyFont="1" applyFill="1" applyAlignment="1">
      <alignment horizontal="center" vertical="center"/>
    </xf>
    <xf numFmtId="0" fontId="19"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Border="1">
      <alignment vertical="center"/>
    </xf>
    <xf numFmtId="0" fontId="0" fillId="0" borderId="11" xfId="0" applyBorder="1">
      <alignment vertical="center"/>
    </xf>
    <xf numFmtId="0" fontId="0" fillId="3" borderId="9" xfId="0" applyFill="1" applyBorder="1" applyAlignment="1" applyProtection="1">
      <alignment horizontal="center" vertical="center" shrinkToFit="1"/>
      <protection locked="0"/>
    </xf>
    <xf numFmtId="0" fontId="0" fillId="3" borderId="73" xfId="0" applyFill="1" applyBorder="1" applyAlignment="1" applyProtection="1">
      <alignment horizontal="center" vertical="center" shrinkToFit="1"/>
      <protection locked="0"/>
    </xf>
    <xf numFmtId="0" fontId="26" fillId="0" borderId="42"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Border="1" applyAlignment="1">
      <alignment horizontal="center" vertical="center"/>
    </xf>
    <xf numFmtId="0" fontId="0" fillId="0" borderId="1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33" fillId="10" borderId="25" xfId="0" applyFont="1" applyFill="1" applyBorder="1" applyAlignment="1">
      <alignment horizontal="center" vertical="center"/>
    </xf>
    <xf numFmtId="0" fontId="34" fillId="10" borderId="25" xfId="0" applyFont="1" applyFill="1" applyBorder="1" applyAlignment="1">
      <alignment horizontal="center" vertical="center"/>
    </xf>
    <xf numFmtId="38" fontId="35" fillId="7" borderId="0" xfId="1" applyFont="1" applyFill="1" applyBorder="1" applyAlignment="1">
      <alignment horizontal="center" vertical="center"/>
    </xf>
    <xf numFmtId="38" fontId="35" fillId="7" borderId="30" xfId="1" applyFont="1" applyFill="1" applyBorder="1" applyAlignment="1">
      <alignment horizontal="center" vertical="center"/>
    </xf>
    <xf numFmtId="0" fontId="35" fillId="7" borderId="0" xfId="0" applyFont="1" applyFill="1" applyBorder="1" applyAlignment="1">
      <alignment horizontal="center" vertical="center"/>
    </xf>
    <xf numFmtId="0" fontId="35" fillId="7" borderId="30" xfId="0" applyFont="1" applyFill="1" applyBorder="1" applyAlignment="1">
      <alignment horizontal="center" vertical="center"/>
    </xf>
    <xf numFmtId="176" fontId="36" fillId="7" borderId="0" xfId="0" applyNumberFormat="1" applyFont="1" applyFill="1" applyBorder="1" applyAlignment="1">
      <alignment horizontal="center" vertical="center"/>
    </xf>
    <xf numFmtId="176" fontId="36" fillId="7" borderId="30" xfId="0" applyNumberFormat="1" applyFont="1" applyFill="1" applyBorder="1" applyAlignment="1">
      <alignment horizontal="center" vertical="center"/>
    </xf>
    <xf numFmtId="0" fontId="20" fillId="3" borderId="0" xfId="0" applyFont="1" applyFill="1" applyBorder="1" applyAlignment="1">
      <alignment horizontal="center" vertical="center"/>
    </xf>
    <xf numFmtId="0" fontId="20" fillId="3" borderId="20" xfId="0" applyFont="1" applyFill="1" applyBorder="1" applyAlignment="1">
      <alignment horizontal="center" vertical="center"/>
    </xf>
    <xf numFmtId="0" fontId="0" fillId="0" borderId="33" xfId="0" applyBorder="1" applyAlignment="1">
      <alignment horizontal="center" vertical="top"/>
    </xf>
    <xf numFmtId="0" fontId="0" fillId="0" borderId="0" xfId="0" applyAlignment="1">
      <alignment horizontal="center" vertical="top"/>
    </xf>
    <xf numFmtId="0" fontId="31" fillId="7" borderId="12" xfId="0" applyFont="1" applyFill="1" applyBorder="1" applyAlignment="1" applyProtection="1">
      <alignment horizontal="center" vertical="center"/>
      <protection locked="0"/>
    </xf>
    <xf numFmtId="0" fontId="31" fillId="7" borderId="45" xfId="0" applyFont="1" applyFill="1" applyBorder="1" applyAlignment="1" applyProtection="1">
      <alignment horizontal="center" vertical="center"/>
      <protection locked="0"/>
    </xf>
    <xf numFmtId="0" fontId="31" fillId="7" borderId="13" xfId="0" applyFont="1" applyFill="1" applyBorder="1" applyAlignment="1" applyProtection="1">
      <alignment horizontal="center" vertical="center"/>
      <protection locked="0"/>
    </xf>
    <xf numFmtId="0" fontId="31" fillId="7" borderId="17" xfId="0" applyFont="1" applyFill="1" applyBorder="1" applyAlignment="1" applyProtection="1">
      <alignment horizontal="center" vertical="center"/>
      <protection locked="0"/>
    </xf>
    <xf numFmtId="0" fontId="31" fillId="7" borderId="46" xfId="0" applyFont="1" applyFill="1" applyBorder="1" applyAlignment="1" applyProtection="1">
      <alignment horizontal="center" vertical="center"/>
      <protection locked="0"/>
    </xf>
    <xf numFmtId="0" fontId="31" fillId="7" borderId="18" xfId="0" applyFont="1" applyFill="1" applyBorder="1" applyAlignment="1" applyProtection="1">
      <alignment horizontal="center" vertical="center"/>
      <protection locked="0"/>
    </xf>
    <xf numFmtId="0" fontId="31" fillId="7" borderId="0" xfId="0" applyFont="1" applyFill="1" applyAlignment="1">
      <alignment horizontal="center" vertical="center"/>
    </xf>
    <xf numFmtId="0" fontId="31" fillId="7" borderId="0" xfId="0" applyFont="1" applyFill="1" applyBorder="1" applyAlignment="1">
      <alignment horizontal="center" vertical="center"/>
    </xf>
    <xf numFmtId="0" fontId="26" fillId="6" borderId="14" xfId="0" applyFont="1" applyFill="1" applyBorder="1" applyAlignment="1">
      <alignment horizontal="center" vertical="center" wrapText="1"/>
    </xf>
    <xf numFmtId="0" fontId="26" fillId="6" borderId="15" xfId="0" applyFont="1" applyFill="1" applyBorder="1" applyAlignment="1">
      <alignment horizontal="center" vertical="center"/>
    </xf>
    <xf numFmtId="0" fontId="26" fillId="6" borderId="16" xfId="0" applyFont="1" applyFill="1" applyBorder="1" applyAlignment="1">
      <alignment horizontal="center" vertical="center"/>
    </xf>
    <xf numFmtId="0" fontId="26" fillId="6" borderId="22" xfId="0" applyFont="1" applyFill="1" applyBorder="1" applyAlignment="1">
      <alignment horizontal="center" vertical="center"/>
    </xf>
    <xf numFmtId="0" fontId="26" fillId="6" borderId="21" xfId="0" applyFont="1" applyFill="1" applyBorder="1" applyAlignment="1">
      <alignment horizontal="center" vertical="center"/>
    </xf>
    <xf numFmtId="0" fontId="26" fillId="6" borderId="23" xfId="0" applyFont="1" applyFill="1" applyBorder="1" applyAlignment="1">
      <alignment horizontal="center" vertical="center"/>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22" xfId="0" applyFont="1" applyFill="1" applyBorder="1" applyAlignment="1">
      <alignment horizontal="center" vertical="center"/>
    </xf>
    <xf numFmtId="0" fontId="12" fillId="6" borderId="21" xfId="0" applyFont="1" applyFill="1" applyBorder="1" applyAlignment="1">
      <alignment horizontal="center" vertical="center"/>
    </xf>
    <xf numFmtId="0" fontId="12" fillId="6" borderId="23" xfId="0" applyFont="1" applyFill="1" applyBorder="1" applyAlignment="1">
      <alignment horizontal="center" vertical="center"/>
    </xf>
    <xf numFmtId="179" fontId="31" fillId="0" borderId="0" xfId="0" applyNumberFormat="1" applyFont="1" applyAlignment="1">
      <alignment horizontal="center" vertical="center"/>
    </xf>
    <xf numFmtId="0" fontId="19" fillId="3" borderId="32" xfId="0" applyFont="1" applyFill="1" applyBorder="1" applyAlignment="1">
      <alignment horizontal="left" vertical="center"/>
    </xf>
    <xf numFmtId="0" fontId="19" fillId="3" borderId="33" xfId="0" applyFont="1" applyFill="1" applyBorder="1" applyAlignment="1">
      <alignment horizontal="left" vertical="center"/>
    </xf>
    <xf numFmtId="0" fontId="19" fillId="3" borderId="34" xfId="0" applyFont="1" applyFill="1" applyBorder="1" applyAlignment="1">
      <alignment horizontal="left" vertical="center"/>
    </xf>
    <xf numFmtId="0" fontId="19" fillId="3" borderId="35" xfId="0" applyFont="1" applyFill="1" applyBorder="1" applyAlignment="1">
      <alignment horizontal="left" vertical="center"/>
    </xf>
    <xf numFmtId="0" fontId="19" fillId="3" borderId="0" xfId="0" applyFont="1" applyFill="1" applyBorder="1" applyAlignment="1">
      <alignment horizontal="left" vertical="center"/>
    </xf>
    <xf numFmtId="0" fontId="19" fillId="3" borderId="36" xfId="0" applyFont="1" applyFill="1" applyBorder="1" applyAlignment="1">
      <alignment horizontal="left" vertical="center"/>
    </xf>
    <xf numFmtId="0" fontId="26" fillId="9" borderId="15" xfId="0" applyFont="1" applyFill="1" applyBorder="1" applyAlignment="1">
      <alignment horizontal="center" vertical="center" wrapText="1"/>
    </xf>
    <xf numFmtId="0" fontId="26" fillId="9" borderId="16" xfId="0" applyFont="1" applyFill="1" applyBorder="1" applyAlignment="1">
      <alignment horizontal="center" vertical="center" wrapText="1"/>
    </xf>
    <xf numFmtId="0" fontId="26" fillId="9" borderId="22" xfId="0" applyFont="1" applyFill="1" applyBorder="1" applyAlignment="1">
      <alignment horizontal="center" vertical="center" wrapText="1"/>
    </xf>
    <xf numFmtId="0" fontId="26" fillId="9" borderId="21" xfId="0" applyFont="1" applyFill="1" applyBorder="1" applyAlignment="1">
      <alignment horizontal="center" vertical="center" wrapText="1"/>
    </xf>
    <xf numFmtId="0" fontId="26" fillId="9" borderId="23" xfId="0" applyFont="1" applyFill="1" applyBorder="1" applyAlignment="1">
      <alignment horizontal="center" vertical="center" wrapText="1"/>
    </xf>
    <xf numFmtId="0" fontId="0" fillId="0" borderId="0" xfId="0" applyAlignment="1">
      <alignment horizontal="left" vertical="center" wrapText="1"/>
    </xf>
    <xf numFmtId="0" fontId="20" fillId="6" borderId="0" xfId="0" applyFont="1" applyFill="1" applyAlignment="1">
      <alignment horizontal="center" vertical="center"/>
    </xf>
    <xf numFmtId="0" fontId="0" fillId="7" borderId="10" xfId="0" applyFill="1" applyBorder="1" applyProtection="1">
      <alignment vertical="center"/>
      <protection locked="0"/>
    </xf>
    <xf numFmtId="0" fontId="0" fillId="7" borderId="11" xfId="0" applyFill="1" applyBorder="1" applyProtection="1">
      <alignment vertical="center"/>
      <protection locked="0"/>
    </xf>
    <xf numFmtId="38" fontId="0" fillId="0" borderId="9" xfId="0" applyNumberFormat="1" applyBorder="1" applyAlignment="1" applyProtection="1">
      <alignment horizontal="center" vertical="center"/>
    </xf>
    <xf numFmtId="0" fontId="0" fillId="0" borderId="9" xfId="0" applyBorder="1" applyAlignment="1" applyProtection="1">
      <alignment horizontal="center" vertical="center"/>
    </xf>
    <xf numFmtId="0" fontId="20" fillId="5" borderId="0" xfId="0" applyFont="1" applyFill="1" applyAlignment="1">
      <alignment horizontal="center" vertical="center"/>
    </xf>
    <xf numFmtId="38" fontId="0" fillId="7" borderId="10" xfId="1" applyFont="1" applyFill="1" applyBorder="1" applyAlignment="1" applyProtection="1">
      <alignment horizontal="center" vertical="center"/>
      <protection locked="0"/>
    </xf>
    <xf numFmtId="38" fontId="0" fillId="7" borderId="47" xfId="1" applyFont="1" applyFill="1" applyBorder="1" applyAlignment="1" applyProtection="1">
      <alignment horizontal="center" vertical="center"/>
      <protection locked="0"/>
    </xf>
    <xf numFmtId="38" fontId="0" fillId="7" borderId="11" xfId="1" applyFont="1" applyFill="1" applyBorder="1" applyAlignment="1" applyProtection="1">
      <alignment horizontal="center" vertical="center"/>
      <protection locked="0"/>
    </xf>
    <xf numFmtId="179" fontId="0" fillId="0" borderId="5" xfId="0" applyNumberFormat="1" applyBorder="1">
      <alignment vertical="center"/>
    </xf>
    <xf numFmtId="38" fontId="0" fillId="0" borderId="5" xfId="0" applyNumberFormat="1" applyBorder="1" applyAlignment="1">
      <alignment horizontal="center" vertical="center"/>
    </xf>
    <xf numFmtId="0" fontId="14" fillId="4" borderId="0" xfId="0" applyFont="1" applyFill="1" applyAlignment="1">
      <alignment horizontal="left"/>
    </xf>
    <xf numFmtId="0" fontId="16" fillId="0" borderId="0" xfId="0" applyFont="1" applyFill="1" applyAlignment="1">
      <alignment horizontal="center" vertical="center"/>
    </xf>
    <xf numFmtId="38" fontId="0" fillId="0" borderId="1" xfId="0" applyNumberFormat="1" applyBorder="1" applyAlignment="1">
      <alignment horizontal="center" vertical="center"/>
    </xf>
    <xf numFmtId="0" fontId="0" fillId="0" borderId="5" xfId="0" applyBorder="1" applyAlignment="1">
      <alignment horizontal="center" vertical="center"/>
    </xf>
    <xf numFmtId="0" fontId="0" fillId="0" borderId="1" xfId="0" applyBorder="1" applyAlignment="1">
      <alignment vertical="center"/>
    </xf>
    <xf numFmtId="0" fontId="0" fillId="0" borderId="5" xfId="0" applyBorder="1">
      <alignment vertical="center"/>
    </xf>
    <xf numFmtId="176" fontId="0" fillId="0" borderId="5" xfId="0" applyNumberFormat="1" applyBorder="1">
      <alignment vertical="center"/>
    </xf>
    <xf numFmtId="0" fontId="12" fillId="0" borderId="5" xfId="0" applyFont="1" applyBorder="1">
      <alignment vertical="center"/>
    </xf>
    <xf numFmtId="0" fontId="0" fillId="7" borderId="6" xfId="0" applyFill="1" applyBorder="1" applyAlignment="1" applyProtection="1">
      <alignment vertical="center"/>
      <protection locked="0"/>
    </xf>
    <xf numFmtId="0" fontId="0" fillId="7" borderId="5" xfId="0" applyFill="1" applyBorder="1" applyAlignment="1" applyProtection="1">
      <alignment vertical="center"/>
      <protection locked="0"/>
    </xf>
    <xf numFmtId="0" fontId="0" fillId="7" borderId="7" xfId="0" applyFill="1" applyBorder="1" applyAlignment="1" applyProtection="1">
      <alignment vertical="center"/>
      <protection locked="0"/>
    </xf>
    <xf numFmtId="176" fontId="0" fillId="0" borderId="5" xfId="0" applyNumberFormat="1" applyBorder="1" applyProtection="1">
      <alignment vertical="center"/>
      <protection locked="0"/>
    </xf>
    <xf numFmtId="0" fontId="0" fillId="0" borderId="1" xfId="0" applyBorder="1" applyAlignment="1">
      <alignment horizontal="center" vertical="center"/>
    </xf>
    <xf numFmtId="0" fontId="11" fillId="0" borderId="1" xfId="0" applyFont="1" applyBorder="1">
      <alignment vertical="center"/>
    </xf>
    <xf numFmtId="0" fontId="12" fillId="0" borderId="1" xfId="0" applyFont="1" applyBorder="1">
      <alignment vertical="center"/>
    </xf>
    <xf numFmtId="179" fontId="0" fillId="0" borderId="1" xfId="0" applyNumberFormat="1" applyBorder="1">
      <alignment vertical="center"/>
    </xf>
    <xf numFmtId="0" fontId="25" fillId="0" borderId="0" xfId="0" applyFont="1" applyAlignment="1">
      <alignment horizontal="left" vertical="center" wrapText="1"/>
    </xf>
    <xf numFmtId="0" fontId="60" fillId="0" borderId="0" xfId="0" applyFont="1" applyAlignment="1" applyProtection="1">
      <alignment horizontal="center" vertical="center"/>
      <protection locked="0"/>
    </xf>
    <xf numFmtId="0" fontId="6" fillId="2" borderId="0" xfId="0" applyFont="1" applyFill="1" applyAlignment="1">
      <alignment horizontal="left" vertical="center"/>
    </xf>
    <xf numFmtId="0" fontId="0" fillId="2" borderId="0" xfId="0" applyFill="1" applyAlignment="1">
      <alignment horizontal="left" vertical="center"/>
    </xf>
    <xf numFmtId="0" fontId="0" fillId="7" borderId="2" xfId="0" applyFill="1" applyBorder="1" applyAlignment="1" applyProtection="1">
      <alignment vertical="center"/>
      <protection locked="0"/>
    </xf>
    <xf numFmtId="0" fontId="0" fillId="7" borderId="3" xfId="0" applyFill="1" applyBorder="1" applyAlignment="1" applyProtection="1">
      <alignment vertical="center"/>
      <protection locked="0"/>
    </xf>
    <xf numFmtId="0" fontId="0" fillId="7" borderId="4" xfId="0" applyFill="1" applyBorder="1" applyAlignment="1" applyProtection="1">
      <alignment vertical="center"/>
      <protection locked="0"/>
    </xf>
    <xf numFmtId="0" fontId="0" fillId="0" borderId="1" xfId="0" applyBorder="1">
      <alignment vertical="center"/>
    </xf>
    <xf numFmtId="176" fontId="0" fillId="0" borderId="1" xfId="0" applyNumberFormat="1" applyBorder="1" applyProtection="1">
      <alignment vertical="center"/>
      <protection locked="0"/>
    </xf>
    <xf numFmtId="0" fontId="0" fillId="3" borderId="0" xfId="0" applyFill="1" applyAlignment="1">
      <alignment horizontal="left" vertical="center"/>
    </xf>
    <xf numFmtId="0" fontId="52" fillId="0" borderId="49" xfId="0" applyFont="1" applyBorder="1" applyAlignment="1">
      <alignment horizontal="center" vertical="center"/>
    </xf>
    <xf numFmtId="0" fontId="52" fillId="0" borderId="76" xfId="0" applyFont="1" applyBorder="1" applyAlignment="1">
      <alignment horizontal="center" vertical="center"/>
    </xf>
    <xf numFmtId="0" fontId="52" fillId="0" borderId="51" xfId="0" applyFont="1" applyBorder="1" applyAlignment="1">
      <alignment horizontal="center" vertical="center"/>
    </xf>
    <xf numFmtId="0" fontId="52" fillId="0" borderId="53" xfId="0" applyFont="1" applyBorder="1" applyAlignment="1">
      <alignment horizontal="center" vertical="center"/>
    </xf>
    <xf numFmtId="0" fontId="52" fillId="0" borderId="50" xfId="0" applyFont="1" applyBorder="1" applyAlignment="1">
      <alignment horizontal="center" vertical="center"/>
    </xf>
    <xf numFmtId="0" fontId="52" fillId="0" borderId="77" xfId="0" applyFont="1" applyBorder="1" applyAlignment="1">
      <alignment horizontal="center" vertical="center"/>
    </xf>
    <xf numFmtId="0" fontId="52" fillId="0" borderId="52" xfId="0" applyFont="1" applyBorder="1" applyAlignment="1">
      <alignment horizontal="center" vertical="center"/>
    </xf>
    <xf numFmtId="0" fontId="52" fillId="0" borderId="54" xfId="0" applyFont="1" applyBorder="1" applyAlignment="1">
      <alignment horizontal="center" vertical="center"/>
    </xf>
    <xf numFmtId="0" fontId="57" fillId="11" borderId="32" xfId="0" applyFont="1" applyFill="1" applyBorder="1" applyAlignment="1">
      <alignment horizontal="center" vertical="center"/>
    </xf>
    <xf numFmtId="0" fontId="57" fillId="11" borderId="33" xfId="0" applyFont="1" applyFill="1" applyBorder="1" applyAlignment="1">
      <alignment horizontal="center" vertical="center"/>
    </xf>
    <xf numFmtId="0" fontId="57" fillId="13" borderId="48" xfId="0" applyFont="1" applyFill="1" applyBorder="1" applyAlignment="1">
      <alignment horizontal="center" vertical="center"/>
    </xf>
    <xf numFmtId="0" fontId="52" fillId="5" borderId="58" xfId="0" applyFont="1" applyFill="1" applyBorder="1" applyAlignment="1">
      <alignment horizontal="right" vertical="center"/>
    </xf>
    <xf numFmtId="0" fontId="52" fillId="5" borderId="59" xfId="0" applyFont="1" applyFill="1" applyBorder="1" applyAlignment="1">
      <alignment horizontal="right" vertical="center"/>
    </xf>
    <xf numFmtId="0" fontId="57" fillId="13" borderId="58" xfId="0" applyFont="1" applyFill="1" applyBorder="1" applyAlignment="1">
      <alignment horizontal="center" vertical="center"/>
    </xf>
    <xf numFmtId="0" fontId="57" fillId="13" borderId="59" xfId="0" applyFont="1" applyFill="1" applyBorder="1" applyAlignment="1">
      <alignment horizontal="center" vertical="center"/>
    </xf>
    <xf numFmtId="0" fontId="57" fillId="11" borderId="32" xfId="0" applyFont="1" applyFill="1" applyBorder="1" applyAlignment="1">
      <alignment horizontal="left" vertical="center"/>
    </xf>
    <xf numFmtId="0" fontId="57" fillId="11" borderId="33" xfId="0" applyFont="1" applyFill="1" applyBorder="1" applyAlignment="1">
      <alignment horizontal="left" vertical="center"/>
    </xf>
    <xf numFmtId="0" fontId="57" fillId="11" borderId="34" xfId="0" applyFont="1" applyFill="1" applyBorder="1" applyAlignment="1">
      <alignment horizontal="left" vertical="center"/>
    </xf>
    <xf numFmtId="0" fontId="0" fillId="0" borderId="10" xfId="0" applyBorder="1" applyProtection="1">
      <alignment vertical="center"/>
      <protection locked="0"/>
    </xf>
    <xf numFmtId="0" fontId="0" fillId="0" borderId="11" xfId="0" applyBorder="1" applyProtection="1">
      <alignment vertical="center"/>
      <protection locked="0"/>
    </xf>
    <xf numFmtId="0" fontId="0" fillId="0" borderId="0" xfId="0" applyProtection="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45</xdr:col>
      <xdr:colOff>67236</xdr:colOff>
      <xdr:row>36</xdr:row>
      <xdr:rowOff>67236</xdr:rowOff>
    </xdr:from>
    <xdr:to>
      <xdr:col>50</xdr:col>
      <xdr:colOff>33618</xdr:colOff>
      <xdr:row>36</xdr:row>
      <xdr:rowOff>280147</xdr:rowOff>
    </xdr:to>
    <xdr:sp macro="" textlink="">
      <xdr:nvSpPr>
        <xdr:cNvPr id="2" name="角丸四角形 1"/>
        <xdr:cNvSpPr/>
      </xdr:nvSpPr>
      <xdr:spPr>
        <a:xfrm>
          <a:off x="12773586" y="5544111"/>
          <a:ext cx="1490382" cy="212911"/>
        </a:xfrm>
        <a:prstGeom prst="roundRect">
          <a:avLst/>
        </a:prstGeom>
        <a:solidFill>
          <a:schemeClr val="accent5">
            <a:lumMod val="20000"/>
            <a:lumOff val="80000"/>
          </a:schemeClr>
        </a:solidFill>
        <a:ln w="9525">
          <a:solidFill>
            <a:schemeClr val="accent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solidFill>
                <a:srgbClr val="7E44D4"/>
              </a:solidFill>
            </a:rPr>
            <a:t>介護</a:t>
          </a:r>
        </a:p>
      </xdr:txBody>
    </xdr:sp>
    <xdr:clientData/>
  </xdr:twoCellAnchor>
  <xdr:twoCellAnchor>
    <xdr:from>
      <xdr:col>45</xdr:col>
      <xdr:colOff>44824</xdr:colOff>
      <xdr:row>34</xdr:row>
      <xdr:rowOff>56030</xdr:rowOff>
    </xdr:from>
    <xdr:to>
      <xdr:col>50</xdr:col>
      <xdr:colOff>11206</xdr:colOff>
      <xdr:row>34</xdr:row>
      <xdr:rowOff>268941</xdr:rowOff>
    </xdr:to>
    <xdr:sp macro="" textlink="">
      <xdr:nvSpPr>
        <xdr:cNvPr id="3" name="角丸四角形 2"/>
        <xdr:cNvSpPr/>
      </xdr:nvSpPr>
      <xdr:spPr>
        <a:xfrm>
          <a:off x="12751174" y="5085230"/>
          <a:ext cx="1490382" cy="212911"/>
        </a:xfrm>
        <a:prstGeom prst="roundRect">
          <a:avLst/>
        </a:prstGeom>
        <a:solidFill>
          <a:schemeClr val="accent5">
            <a:lumMod val="20000"/>
            <a:lumOff val="80000"/>
          </a:schemeClr>
        </a:solidFill>
        <a:ln w="9525">
          <a:solidFill>
            <a:schemeClr val="accent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solidFill>
                <a:srgbClr val="7E44D4"/>
              </a:solidFill>
            </a:rPr>
            <a:t>介護</a:t>
          </a:r>
        </a:p>
      </xdr:txBody>
    </xdr:sp>
    <xdr:clientData/>
  </xdr:twoCellAnchor>
  <xdr:twoCellAnchor>
    <xdr:from>
      <xdr:col>30</xdr:col>
      <xdr:colOff>11206</xdr:colOff>
      <xdr:row>32</xdr:row>
      <xdr:rowOff>56030</xdr:rowOff>
    </xdr:from>
    <xdr:to>
      <xdr:col>34</xdr:col>
      <xdr:colOff>280147</xdr:colOff>
      <xdr:row>32</xdr:row>
      <xdr:rowOff>268941</xdr:rowOff>
    </xdr:to>
    <xdr:sp macro="" textlink="">
      <xdr:nvSpPr>
        <xdr:cNvPr id="4" name="角丸四角形 3"/>
        <xdr:cNvSpPr/>
      </xdr:nvSpPr>
      <xdr:spPr>
        <a:xfrm>
          <a:off x="8021731" y="4637555"/>
          <a:ext cx="1488141" cy="212911"/>
        </a:xfrm>
        <a:prstGeom prst="roundRect">
          <a:avLst/>
        </a:prstGeom>
        <a:solidFill>
          <a:schemeClr val="accent5">
            <a:lumMod val="20000"/>
            <a:lumOff val="80000"/>
          </a:schemeClr>
        </a:solidFill>
        <a:ln w="9525">
          <a:solidFill>
            <a:schemeClr val="accent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solidFill>
                <a:srgbClr val="7E44D4"/>
              </a:solidFill>
            </a:rPr>
            <a:t>介護</a:t>
          </a:r>
        </a:p>
      </xdr:txBody>
    </xdr:sp>
    <xdr:clientData/>
  </xdr:twoCellAnchor>
  <xdr:twoCellAnchor>
    <xdr:from>
      <xdr:col>28</xdr:col>
      <xdr:colOff>1</xdr:colOff>
      <xdr:row>30</xdr:row>
      <xdr:rowOff>44823</xdr:rowOff>
    </xdr:from>
    <xdr:to>
      <xdr:col>32</xdr:col>
      <xdr:colOff>268941</xdr:colOff>
      <xdr:row>30</xdr:row>
      <xdr:rowOff>257734</xdr:rowOff>
    </xdr:to>
    <xdr:sp macro="" textlink="">
      <xdr:nvSpPr>
        <xdr:cNvPr id="5" name="角丸四角形 4"/>
        <xdr:cNvSpPr/>
      </xdr:nvSpPr>
      <xdr:spPr>
        <a:xfrm>
          <a:off x="7400926" y="4178673"/>
          <a:ext cx="1488140" cy="212911"/>
        </a:xfrm>
        <a:prstGeom prst="roundRect">
          <a:avLst/>
        </a:prstGeom>
        <a:solidFill>
          <a:schemeClr val="accent5">
            <a:lumMod val="20000"/>
            <a:lumOff val="80000"/>
          </a:schemeClr>
        </a:solidFill>
        <a:ln w="9525">
          <a:solidFill>
            <a:schemeClr val="accent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solidFill>
                <a:srgbClr val="7E44D4"/>
              </a:solidFill>
            </a:rPr>
            <a:t>介護</a:t>
          </a:r>
        </a:p>
      </xdr:txBody>
    </xdr:sp>
    <xdr:clientData/>
  </xdr:twoCellAnchor>
  <xdr:twoCellAnchor>
    <xdr:from>
      <xdr:col>27</xdr:col>
      <xdr:colOff>0</xdr:colOff>
      <xdr:row>17</xdr:row>
      <xdr:rowOff>67237</xdr:rowOff>
    </xdr:from>
    <xdr:to>
      <xdr:col>30</xdr:col>
      <xdr:colOff>291353</xdr:colOff>
      <xdr:row>17</xdr:row>
      <xdr:rowOff>280149</xdr:rowOff>
    </xdr:to>
    <xdr:sp macro="" textlink="">
      <xdr:nvSpPr>
        <xdr:cNvPr id="6" name="角丸四角形 5"/>
        <xdr:cNvSpPr/>
      </xdr:nvSpPr>
      <xdr:spPr>
        <a:xfrm>
          <a:off x="7096125" y="3658162"/>
          <a:ext cx="1205753" cy="212912"/>
        </a:xfrm>
        <a:prstGeom prst="roundRect">
          <a:avLst/>
        </a:prstGeom>
        <a:solidFill>
          <a:srgbClr val="F1E59D"/>
        </a:solidFill>
        <a:ln w="9525">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solidFill>
                <a:schemeClr val="accent2">
                  <a:lumMod val="50000"/>
                </a:schemeClr>
              </a:solidFill>
            </a:rPr>
            <a:t>大学</a:t>
          </a:r>
        </a:p>
      </xdr:txBody>
    </xdr:sp>
    <xdr:clientData/>
  </xdr:twoCellAnchor>
  <xdr:twoCellAnchor>
    <xdr:from>
      <xdr:col>22</xdr:col>
      <xdr:colOff>291353</xdr:colOff>
      <xdr:row>15</xdr:row>
      <xdr:rowOff>67236</xdr:rowOff>
    </xdr:from>
    <xdr:to>
      <xdr:col>27</xdr:col>
      <xdr:colOff>0</xdr:colOff>
      <xdr:row>15</xdr:row>
      <xdr:rowOff>257736</xdr:rowOff>
    </xdr:to>
    <xdr:sp macro="" textlink="">
      <xdr:nvSpPr>
        <xdr:cNvPr id="7" name="角丸四角形 6"/>
        <xdr:cNvSpPr/>
      </xdr:nvSpPr>
      <xdr:spPr>
        <a:xfrm>
          <a:off x="5863478" y="3210486"/>
          <a:ext cx="1232647" cy="190500"/>
        </a:xfrm>
        <a:prstGeom prst="roundRect">
          <a:avLst/>
        </a:prstGeom>
        <a:solidFill>
          <a:srgbClr val="F1E59D"/>
        </a:solidFill>
        <a:ln w="9525">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solidFill>
                <a:schemeClr val="accent2">
                  <a:lumMod val="50000"/>
                </a:schemeClr>
              </a:solidFill>
            </a:rPr>
            <a:t>大学</a:t>
          </a:r>
        </a:p>
      </xdr:txBody>
    </xdr:sp>
    <xdr:clientData/>
  </xdr:twoCellAnchor>
  <xdr:twoCellAnchor>
    <xdr:from>
      <xdr:col>49</xdr:col>
      <xdr:colOff>0</xdr:colOff>
      <xdr:row>11</xdr:row>
      <xdr:rowOff>78442</xdr:rowOff>
    </xdr:from>
    <xdr:to>
      <xdr:col>51</xdr:col>
      <xdr:colOff>0</xdr:colOff>
      <xdr:row>11</xdr:row>
      <xdr:rowOff>280148</xdr:rowOff>
    </xdr:to>
    <xdr:sp macro="" textlink="">
      <xdr:nvSpPr>
        <xdr:cNvPr id="8" name="角丸四角形 7"/>
        <xdr:cNvSpPr/>
      </xdr:nvSpPr>
      <xdr:spPr>
        <a:xfrm>
          <a:off x="13925550" y="2326342"/>
          <a:ext cx="542925" cy="201706"/>
        </a:xfrm>
        <a:prstGeom prst="roundRect">
          <a:avLst/>
        </a:prstGeom>
        <a:solidFill>
          <a:schemeClr val="accent5">
            <a:lumMod val="20000"/>
            <a:lumOff val="80000"/>
          </a:schemeClr>
        </a:solidFill>
        <a:ln w="9525">
          <a:solidFill>
            <a:schemeClr val="accent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solidFill>
                <a:srgbClr val="7E44D4"/>
              </a:solidFill>
            </a:rPr>
            <a:t>介護</a:t>
          </a:r>
        </a:p>
      </xdr:txBody>
    </xdr:sp>
    <xdr:clientData/>
  </xdr:twoCellAnchor>
  <xdr:twoCellAnchor>
    <xdr:from>
      <xdr:col>14</xdr:col>
      <xdr:colOff>1</xdr:colOff>
      <xdr:row>9</xdr:row>
      <xdr:rowOff>67237</xdr:rowOff>
    </xdr:from>
    <xdr:to>
      <xdr:col>15</xdr:col>
      <xdr:colOff>179295</xdr:colOff>
      <xdr:row>9</xdr:row>
      <xdr:rowOff>291353</xdr:rowOff>
    </xdr:to>
    <xdr:sp macro="" textlink="">
      <xdr:nvSpPr>
        <xdr:cNvPr id="9" name="角丸四角形 8"/>
        <xdr:cNvSpPr/>
      </xdr:nvSpPr>
      <xdr:spPr>
        <a:xfrm>
          <a:off x="3286126" y="1867462"/>
          <a:ext cx="436469" cy="224116"/>
        </a:xfrm>
        <a:prstGeom prst="roundRect">
          <a:avLst/>
        </a:prstGeom>
        <a:solidFill>
          <a:srgbClr val="EC896E"/>
        </a:solidFill>
        <a:ln w="9525">
          <a:solidFill>
            <a:srgbClr val="FF0066"/>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900">
              <a:solidFill>
                <a:schemeClr val="bg1"/>
              </a:solidFill>
            </a:rPr>
            <a:t>修繕</a:t>
          </a:r>
        </a:p>
      </xdr:txBody>
    </xdr:sp>
    <xdr:clientData/>
  </xdr:twoCellAnchor>
  <xdr:twoCellAnchor>
    <xdr:from>
      <xdr:col>35</xdr:col>
      <xdr:colOff>6724</xdr:colOff>
      <xdr:row>9</xdr:row>
      <xdr:rowOff>85167</xdr:rowOff>
    </xdr:from>
    <xdr:to>
      <xdr:col>36</xdr:col>
      <xdr:colOff>208430</xdr:colOff>
      <xdr:row>9</xdr:row>
      <xdr:rowOff>253255</xdr:rowOff>
    </xdr:to>
    <xdr:sp macro="" textlink="">
      <xdr:nvSpPr>
        <xdr:cNvPr id="10" name="角丸四角形 9"/>
        <xdr:cNvSpPr/>
      </xdr:nvSpPr>
      <xdr:spPr>
        <a:xfrm>
          <a:off x="9541249" y="1885392"/>
          <a:ext cx="592231" cy="168088"/>
        </a:xfrm>
        <a:prstGeom prst="roundRect">
          <a:avLst/>
        </a:prstGeom>
        <a:solidFill>
          <a:srgbClr val="EC896E"/>
        </a:solidFill>
        <a:ln w="9525">
          <a:solidFill>
            <a:srgbClr val="FF0066"/>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500">
              <a:solidFill>
                <a:schemeClr val="bg1"/>
              </a:solidFill>
            </a:rPr>
            <a:t>住み替え</a:t>
          </a:r>
        </a:p>
      </xdr:txBody>
    </xdr:sp>
    <xdr:clientData/>
  </xdr:twoCellAnchor>
  <xdr:twoCellAnchor>
    <xdr:from>
      <xdr:col>41</xdr:col>
      <xdr:colOff>7758</xdr:colOff>
      <xdr:row>11</xdr:row>
      <xdr:rowOff>36204</xdr:rowOff>
    </xdr:from>
    <xdr:to>
      <xdr:col>46</xdr:col>
      <xdr:colOff>87492</xdr:colOff>
      <xdr:row>11</xdr:row>
      <xdr:rowOff>256012</xdr:rowOff>
    </xdr:to>
    <xdr:sp macro="" textlink="">
      <xdr:nvSpPr>
        <xdr:cNvPr id="11" name="角丸四角形 10"/>
        <xdr:cNvSpPr/>
      </xdr:nvSpPr>
      <xdr:spPr>
        <a:xfrm>
          <a:off x="11456808" y="2284104"/>
          <a:ext cx="1641834" cy="219808"/>
        </a:xfrm>
        <a:prstGeom prst="roundRect">
          <a:avLst/>
        </a:prstGeom>
        <a:solidFill>
          <a:schemeClr val="accent4"/>
        </a:solidFill>
        <a:ln w="9525">
          <a:solidFill>
            <a:schemeClr val="accent6">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900">
              <a:solidFill>
                <a:schemeClr val="accent2">
                  <a:lumMod val="50000"/>
                </a:schemeClr>
              </a:solidFill>
            </a:rPr>
            <a:t>退職：再雇用</a:t>
          </a:r>
        </a:p>
      </xdr:txBody>
    </xdr:sp>
    <xdr:clientData/>
  </xdr:twoCellAnchor>
  <xdr:twoCellAnchor>
    <xdr:from>
      <xdr:col>42</xdr:col>
      <xdr:colOff>142715</xdr:colOff>
      <xdr:row>13</xdr:row>
      <xdr:rowOff>66897</xdr:rowOff>
    </xdr:from>
    <xdr:to>
      <xdr:col>47</xdr:col>
      <xdr:colOff>267273</xdr:colOff>
      <xdr:row>13</xdr:row>
      <xdr:rowOff>286705</xdr:rowOff>
    </xdr:to>
    <xdr:sp macro="" textlink="">
      <xdr:nvSpPr>
        <xdr:cNvPr id="12" name="角丸四角形 11"/>
        <xdr:cNvSpPr/>
      </xdr:nvSpPr>
      <xdr:spPr>
        <a:xfrm>
          <a:off x="11896565" y="2762472"/>
          <a:ext cx="1686658" cy="219808"/>
        </a:xfrm>
        <a:prstGeom prst="roundRect">
          <a:avLst/>
        </a:prstGeom>
        <a:solidFill>
          <a:schemeClr val="accent4"/>
        </a:solidFill>
        <a:ln w="9525">
          <a:solidFill>
            <a:schemeClr val="accent6">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900">
              <a:solidFill>
                <a:schemeClr val="accent2">
                  <a:lumMod val="50000"/>
                </a:schemeClr>
              </a:solidFill>
            </a:rPr>
            <a:t>退職：再雇用</a:t>
          </a:r>
        </a:p>
      </xdr:txBody>
    </xdr:sp>
    <xdr:clientData/>
  </xdr:twoCellAnchor>
  <xdr:twoCellAnchor>
    <xdr:from>
      <xdr:col>30</xdr:col>
      <xdr:colOff>299598</xdr:colOff>
      <xdr:row>15</xdr:row>
      <xdr:rowOff>55691</xdr:rowOff>
    </xdr:from>
    <xdr:to>
      <xdr:col>33</xdr:col>
      <xdr:colOff>0</xdr:colOff>
      <xdr:row>15</xdr:row>
      <xdr:rowOff>268941</xdr:rowOff>
    </xdr:to>
    <xdr:sp macro="" textlink="">
      <xdr:nvSpPr>
        <xdr:cNvPr id="13" name="角丸四角形 12"/>
        <xdr:cNvSpPr/>
      </xdr:nvSpPr>
      <xdr:spPr>
        <a:xfrm>
          <a:off x="8310123" y="3198941"/>
          <a:ext cx="614802" cy="213250"/>
        </a:xfrm>
        <a:prstGeom prst="roundRect">
          <a:avLst/>
        </a:prstGeom>
        <a:solidFill>
          <a:srgbClr val="92D050"/>
        </a:solidFill>
        <a:ln w="9525">
          <a:solidFill>
            <a:schemeClr val="accent6">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900">
              <a:solidFill>
                <a:schemeClr val="bg1"/>
              </a:solidFill>
            </a:rPr>
            <a:t>結婚</a:t>
          </a:r>
        </a:p>
      </xdr:txBody>
    </xdr:sp>
    <xdr:clientData/>
  </xdr:twoCellAnchor>
  <xdr:twoCellAnchor>
    <xdr:from>
      <xdr:col>36</xdr:col>
      <xdr:colOff>19451</xdr:colOff>
      <xdr:row>17</xdr:row>
      <xdr:rowOff>78103</xdr:rowOff>
    </xdr:from>
    <xdr:to>
      <xdr:col>38</xdr:col>
      <xdr:colOff>22411</xdr:colOff>
      <xdr:row>17</xdr:row>
      <xdr:rowOff>291353</xdr:rowOff>
    </xdr:to>
    <xdr:sp macro="" textlink="">
      <xdr:nvSpPr>
        <xdr:cNvPr id="14" name="角丸四角形 13"/>
        <xdr:cNvSpPr/>
      </xdr:nvSpPr>
      <xdr:spPr>
        <a:xfrm>
          <a:off x="9944501" y="3669028"/>
          <a:ext cx="612560" cy="213250"/>
        </a:xfrm>
        <a:prstGeom prst="roundRect">
          <a:avLst/>
        </a:prstGeom>
        <a:solidFill>
          <a:srgbClr val="92D050"/>
        </a:solidFill>
        <a:ln w="9525">
          <a:solidFill>
            <a:schemeClr val="accent6">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900">
              <a:solidFill>
                <a:schemeClr val="bg1"/>
              </a:solidFill>
            </a:rPr>
            <a:t>結婚</a:t>
          </a:r>
        </a:p>
      </xdr:txBody>
    </xdr:sp>
    <xdr:clientData/>
  </xdr:twoCellAnchor>
  <xdr:twoCellAnchor>
    <xdr:from>
      <xdr:col>12</xdr:col>
      <xdr:colOff>11206</xdr:colOff>
      <xdr:row>9</xdr:row>
      <xdr:rowOff>78443</xdr:rowOff>
    </xdr:from>
    <xdr:to>
      <xdr:col>13</xdr:col>
      <xdr:colOff>0</xdr:colOff>
      <xdr:row>9</xdr:row>
      <xdr:rowOff>291353</xdr:rowOff>
    </xdr:to>
    <xdr:sp macro="" textlink="">
      <xdr:nvSpPr>
        <xdr:cNvPr id="15" name="角丸四角形 14"/>
        <xdr:cNvSpPr/>
      </xdr:nvSpPr>
      <xdr:spPr>
        <a:xfrm>
          <a:off x="2754406" y="1878668"/>
          <a:ext cx="274544" cy="212910"/>
        </a:xfrm>
        <a:prstGeom prst="roundRect">
          <a:avLst/>
        </a:prstGeom>
        <a:solidFill>
          <a:schemeClr val="accent1">
            <a:lumMod val="50000"/>
          </a:schemeClr>
        </a:solidFill>
        <a:ln w="9525">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000">
              <a:solidFill>
                <a:schemeClr val="bg1"/>
              </a:solidFill>
            </a:rPr>
            <a:t>車</a:t>
          </a:r>
        </a:p>
      </xdr:txBody>
    </xdr:sp>
    <xdr:clientData/>
  </xdr:twoCellAnchor>
  <xdr:twoCellAnchor>
    <xdr:from>
      <xdr:col>22</xdr:col>
      <xdr:colOff>0</xdr:colOff>
      <xdr:row>9</xdr:row>
      <xdr:rowOff>56031</xdr:rowOff>
    </xdr:from>
    <xdr:to>
      <xdr:col>22</xdr:col>
      <xdr:colOff>280147</xdr:colOff>
      <xdr:row>9</xdr:row>
      <xdr:rowOff>268941</xdr:rowOff>
    </xdr:to>
    <xdr:sp macro="" textlink="">
      <xdr:nvSpPr>
        <xdr:cNvPr id="16" name="角丸四角形 15"/>
        <xdr:cNvSpPr/>
      </xdr:nvSpPr>
      <xdr:spPr>
        <a:xfrm>
          <a:off x="5572125" y="1856256"/>
          <a:ext cx="280147" cy="212910"/>
        </a:xfrm>
        <a:prstGeom prst="roundRect">
          <a:avLst/>
        </a:prstGeom>
        <a:solidFill>
          <a:schemeClr val="accent1">
            <a:lumMod val="50000"/>
          </a:schemeClr>
        </a:solidFill>
        <a:ln w="9525">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000">
              <a:solidFill>
                <a:schemeClr val="bg1"/>
              </a:solidFill>
            </a:rPr>
            <a:t>車</a:t>
          </a:r>
        </a:p>
      </xdr:txBody>
    </xdr:sp>
    <xdr:clientData/>
  </xdr:twoCellAnchor>
  <xdr:twoCellAnchor>
    <xdr:from>
      <xdr:col>30</xdr:col>
      <xdr:colOff>11206</xdr:colOff>
      <xdr:row>9</xdr:row>
      <xdr:rowOff>56030</xdr:rowOff>
    </xdr:from>
    <xdr:to>
      <xdr:col>30</xdr:col>
      <xdr:colOff>291353</xdr:colOff>
      <xdr:row>9</xdr:row>
      <xdr:rowOff>268940</xdr:rowOff>
    </xdr:to>
    <xdr:sp macro="" textlink="">
      <xdr:nvSpPr>
        <xdr:cNvPr id="17" name="角丸四角形 16"/>
        <xdr:cNvSpPr/>
      </xdr:nvSpPr>
      <xdr:spPr>
        <a:xfrm>
          <a:off x="8021731" y="1856255"/>
          <a:ext cx="280147" cy="212910"/>
        </a:xfrm>
        <a:prstGeom prst="roundRect">
          <a:avLst/>
        </a:prstGeom>
        <a:solidFill>
          <a:schemeClr val="accent1">
            <a:lumMod val="50000"/>
          </a:schemeClr>
        </a:solidFill>
        <a:ln w="9525">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000">
              <a:solidFill>
                <a:schemeClr val="bg1"/>
              </a:solidFill>
            </a:rPr>
            <a:t>車</a:t>
          </a:r>
        </a:p>
      </xdr:txBody>
    </xdr:sp>
    <xdr:clientData/>
  </xdr:twoCellAnchor>
  <xdr:twoCellAnchor>
    <xdr:from>
      <xdr:col>38</xdr:col>
      <xdr:colOff>11205</xdr:colOff>
      <xdr:row>9</xdr:row>
      <xdr:rowOff>56030</xdr:rowOff>
    </xdr:from>
    <xdr:to>
      <xdr:col>38</xdr:col>
      <xdr:colOff>291352</xdr:colOff>
      <xdr:row>9</xdr:row>
      <xdr:rowOff>268940</xdr:rowOff>
    </xdr:to>
    <xdr:sp macro="" textlink="">
      <xdr:nvSpPr>
        <xdr:cNvPr id="18" name="角丸四角形 17"/>
        <xdr:cNvSpPr/>
      </xdr:nvSpPr>
      <xdr:spPr>
        <a:xfrm>
          <a:off x="10545855" y="1856255"/>
          <a:ext cx="280147" cy="212910"/>
        </a:xfrm>
        <a:prstGeom prst="roundRect">
          <a:avLst/>
        </a:prstGeom>
        <a:solidFill>
          <a:schemeClr val="accent1">
            <a:lumMod val="50000"/>
          </a:schemeClr>
        </a:solidFill>
        <a:ln w="9525">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000">
              <a:solidFill>
                <a:schemeClr val="bg1"/>
              </a:solidFill>
            </a:rPr>
            <a:t>車</a:t>
          </a:r>
        </a:p>
      </xdr:txBody>
    </xdr:sp>
    <xdr:clientData/>
  </xdr:twoCellAnchor>
  <xdr:twoCellAnchor>
    <xdr:from>
      <xdr:col>24</xdr:col>
      <xdr:colOff>1</xdr:colOff>
      <xdr:row>9</xdr:row>
      <xdr:rowOff>56031</xdr:rowOff>
    </xdr:from>
    <xdr:to>
      <xdr:col>25</xdr:col>
      <xdr:colOff>134472</xdr:colOff>
      <xdr:row>9</xdr:row>
      <xdr:rowOff>280147</xdr:rowOff>
    </xdr:to>
    <xdr:sp macro="" textlink="">
      <xdr:nvSpPr>
        <xdr:cNvPr id="19" name="角丸四角形 18"/>
        <xdr:cNvSpPr/>
      </xdr:nvSpPr>
      <xdr:spPr>
        <a:xfrm>
          <a:off x="6181726" y="1856256"/>
          <a:ext cx="439271" cy="224116"/>
        </a:xfrm>
        <a:prstGeom prst="roundRect">
          <a:avLst/>
        </a:prstGeom>
        <a:solidFill>
          <a:srgbClr val="EC896E"/>
        </a:solidFill>
        <a:ln w="9525">
          <a:solidFill>
            <a:srgbClr val="FF0066"/>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900">
              <a:solidFill>
                <a:schemeClr val="bg1"/>
              </a:solidFill>
            </a:rPr>
            <a:t>修繕</a:t>
          </a:r>
        </a:p>
      </xdr:txBody>
    </xdr:sp>
    <xdr:clientData/>
  </xdr:twoCellAnchor>
  <xdr:twoCellAnchor>
    <xdr:from>
      <xdr:col>17</xdr:col>
      <xdr:colOff>123265</xdr:colOff>
      <xdr:row>9</xdr:row>
      <xdr:rowOff>67237</xdr:rowOff>
    </xdr:from>
    <xdr:to>
      <xdr:col>19</xdr:col>
      <xdr:colOff>33618</xdr:colOff>
      <xdr:row>9</xdr:row>
      <xdr:rowOff>291353</xdr:rowOff>
    </xdr:to>
    <xdr:sp macro="" textlink="">
      <xdr:nvSpPr>
        <xdr:cNvPr id="20" name="角丸四角形 19"/>
        <xdr:cNvSpPr/>
      </xdr:nvSpPr>
      <xdr:spPr>
        <a:xfrm>
          <a:off x="4180915" y="1867462"/>
          <a:ext cx="510428" cy="224116"/>
        </a:xfrm>
        <a:prstGeom prst="roundRect">
          <a:avLst/>
        </a:prstGeom>
        <a:solidFill>
          <a:srgbClr val="7030A0"/>
        </a:solidFill>
        <a:ln w="9525">
          <a:solidFill>
            <a:srgbClr val="00206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800">
              <a:solidFill>
                <a:schemeClr val="bg1"/>
              </a:solidFill>
            </a:rPr>
            <a:t>旅行</a:t>
          </a:r>
        </a:p>
      </xdr:txBody>
    </xdr:sp>
    <xdr:clientData/>
  </xdr:twoCellAnchor>
  <xdr:twoCellAnchor>
    <xdr:from>
      <xdr:col>0</xdr:col>
      <xdr:colOff>100853</xdr:colOff>
      <xdr:row>39</xdr:row>
      <xdr:rowOff>89647</xdr:rowOff>
    </xdr:from>
    <xdr:to>
      <xdr:col>28</xdr:col>
      <xdr:colOff>179295</xdr:colOff>
      <xdr:row>58</xdr:row>
      <xdr:rowOff>112059</xdr:rowOff>
    </xdr:to>
    <xdr:sp macro="" textlink="">
      <xdr:nvSpPr>
        <xdr:cNvPr id="21" name="角丸四角形 20"/>
        <xdr:cNvSpPr/>
      </xdr:nvSpPr>
      <xdr:spPr>
        <a:xfrm>
          <a:off x="100853" y="6099922"/>
          <a:ext cx="7479367" cy="3175187"/>
        </a:xfrm>
        <a:prstGeom prst="roundRect">
          <a:avLst>
            <a:gd name="adj" fmla="val 2529"/>
          </a:avLst>
        </a:prstGeom>
        <a:noFill/>
        <a:ln w="38100">
          <a:solidFill>
            <a:schemeClr val="accent2">
              <a:lumMod val="40000"/>
              <a:lumOff val="6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168089</xdr:colOff>
      <xdr:row>47</xdr:row>
      <xdr:rowOff>11206</xdr:rowOff>
    </xdr:from>
    <xdr:to>
      <xdr:col>36</xdr:col>
      <xdr:colOff>190500</xdr:colOff>
      <xdr:row>49</xdr:row>
      <xdr:rowOff>67236</xdr:rowOff>
    </xdr:to>
    <xdr:sp macro="" textlink="">
      <xdr:nvSpPr>
        <xdr:cNvPr id="22" name="ストライプ矢印 21"/>
        <xdr:cNvSpPr/>
      </xdr:nvSpPr>
      <xdr:spPr>
        <a:xfrm>
          <a:off x="9702614" y="7326406"/>
          <a:ext cx="412936" cy="360830"/>
        </a:xfrm>
        <a:prstGeom prst="stripedRightArrow">
          <a:avLst/>
        </a:prstGeom>
        <a:gradFill flip="none" rotWithShape="1">
          <a:gsLst>
            <a:gs pos="0">
              <a:schemeClr val="accent4"/>
            </a:gs>
            <a:gs pos="50000">
              <a:schemeClr val="accent4">
                <a:lumMod val="75000"/>
              </a:schemeClr>
            </a:gs>
            <a:gs pos="100000">
              <a:schemeClr val="accent4">
                <a:lumMod val="20000"/>
                <a:lumOff val="80000"/>
              </a:schemeClr>
            </a:gs>
          </a:gsLst>
          <a:lin ang="8100000" scaled="1"/>
          <a:tileRect/>
        </a:gradFill>
        <a:ln w="38100">
          <a:no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47</xdr:col>
      <xdr:colOff>168089</xdr:colOff>
      <xdr:row>47</xdr:row>
      <xdr:rowOff>11206</xdr:rowOff>
    </xdr:from>
    <xdr:to>
      <xdr:col>48</xdr:col>
      <xdr:colOff>190500</xdr:colOff>
      <xdr:row>49</xdr:row>
      <xdr:rowOff>67236</xdr:rowOff>
    </xdr:to>
    <xdr:sp macro="" textlink="">
      <xdr:nvSpPr>
        <xdr:cNvPr id="23" name="ストライプ矢印 22"/>
        <xdr:cNvSpPr/>
      </xdr:nvSpPr>
      <xdr:spPr>
        <a:xfrm>
          <a:off x="13484039" y="7326406"/>
          <a:ext cx="327211" cy="360830"/>
        </a:xfrm>
        <a:prstGeom prst="stripedRightArrow">
          <a:avLst/>
        </a:prstGeom>
        <a:gradFill flip="none" rotWithShape="1">
          <a:gsLst>
            <a:gs pos="0">
              <a:schemeClr val="accent4"/>
            </a:gs>
            <a:gs pos="50000">
              <a:schemeClr val="accent4">
                <a:lumMod val="75000"/>
              </a:schemeClr>
            </a:gs>
            <a:gs pos="100000">
              <a:schemeClr val="accent4">
                <a:lumMod val="20000"/>
                <a:lumOff val="80000"/>
              </a:schemeClr>
            </a:gs>
          </a:gsLst>
          <a:lin ang="8100000" scaled="1"/>
          <a:tileRect/>
        </a:gradFill>
        <a:ln w="38100">
          <a:no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253253</xdr:colOff>
      <xdr:row>39</xdr:row>
      <xdr:rowOff>112779</xdr:rowOff>
    </xdr:from>
    <xdr:to>
      <xdr:col>55</xdr:col>
      <xdr:colOff>100853</xdr:colOff>
      <xdr:row>70</xdr:row>
      <xdr:rowOff>112059</xdr:rowOff>
    </xdr:to>
    <xdr:sp macro="" textlink="">
      <xdr:nvSpPr>
        <xdr:cNvPr id="24" name="角丸四角形 23"/>
        <xdr:cNvSpPr/>
      </xdr:nvSpPr>
      <xdr:spPr>
        <a:xfrm>
          <a:off x="7654178" y="6123054"/>
          <a:ext cx="7867650" cy="5638080"/>
        </a:xfrm>
        <a:prstGeom prst="roundRect">
          <a:avLst>
            <a:gd name="adj" fmla="val 2529"/>
          </a:avLst>
        </a:prstGeom>
        <a:noFill/>
        <a:ln w="38100">
          <a:solidFill>
            <a:schemeClr val="accent2">
              <a:lumMod val="40000"/>
              <a:lumOff val="6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52</xdr:col>
      <xdr:colOff>186935</xdr:colOff>
      <xdr:row>50</xdr:row>
      <xdr:rowOff>12806</xdr:rowOff>
    </xdr:from>
    <xdr:to>
      <xdr:col>55</xdr:col>
      <xdr:colOff>5762</xdr:colOff>
      <xdr:row>51</xdr:row>
      <xdr:rowOff>112058</xdr:rowOff>
    </xdr:to>
    <xdr:pic>
      <xdr:nvPicPr>
        <xdr:cNvPr id="31" name="図 3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93535" y="7747106"/>
          <a:ext cx="533202" cy="318328"/>
        </a:xfrm>
        <a:prstGeom prst="rect">
          <a:avLst/>
        </a:prstGeom>
      </xdr:spPr>
    </xdr:pic>
    <xdr:clientData/>
  </xdr:twoCellAnchor>
  <xdr:twoCellAnchor editAs="oneCell">
    <xdr:from>
      <xdr:col>33</xdr:col>
      <xdr:colOff>281657</xdr:colOff>
      <xdr:row>9</xdr:row>
      <xdr:rowOff>22412</xdr:rowOff>
    </xdr:from>
    <xdr:to>
      <xdr:col>34</xdr:col>
      <xdr:colOff>254652</xdr:colOff>
      <xdr:row>9</xdr:row>
      <xdr:rowOff>307137</xdr:rowOff>
    </xdr:to>
    <xdr:pic>
      <xdr:nvPicPr>
        <xdr:cNvPr id="32" name="図 3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6582" y="1822637"/>
          <a:ext cx="277795" cy="284725"/>
        </a:xfrm>
        <a:prstGeom prst="rect">
          <a:avLst/>
        </a:prstGeom>
      </xdr:spPr>
    </xdr:pic>
    <xdr:clientData/>
  </xdr:twoCellAnchor>
  <xdr:twoCellAnchor editAs="oneCell">
    <xdr:from>
      <xdr:col>38</xdr:col>
      <xdr:colOff>100852</xdr:colOff>
      <xdr:row>17</xdr:row>
      <xdr:rowOff>52265</xdr:rowOff>
    </xdr:from>
    <xdr:to>
      <xdr:col>39</xdr:col>
      <xdr:colOff>60936</xdr:colOff>
      <xdr:row>17</xdr:row>
      <xdr:rowOff>275665</xdr:rowOff>
    </xdr:to>
    <xdr:pic>
      <xdr:nvPicPr>
        <xdr:cNvPr id="33" name="図 3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635502" y="3643190"/>
          <a:ext cx="264884" cy="223400"/>
        </a:xfrm>
        <a:prstGeom prst="rect">
          <a:avLst/>
        </a:prstGeom>
      </xdr:spPr>
    </xdr:pic>
    <xdr:clientData/>
  </xdr:twoCellAnchor>
  <xdr:twoCellAnchor editAs="oneCell">
    <xdr:from>
      <xdr:col>33</xdr:col>
      <xdr:colOff>112058</xdr:colOff>
      <xdr:row>15</xdr:row>
      <xdr:rowOff>41059</xdr:rowOff>
    </xdr:from>
    <xdr:to>
      <xdr:col>34</xdr:col>
      <xdr:colOff>72143</xdr:colOff>
      <xdr:row>15</xdr:row>
      <xdr:rowOff>264459</xdr:rowOff>
    </xdr:to>
    <xdr:pic>
      <xdr:nvPicPr>
        <xdr:cNvPr id="34" name="図 3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36983" y="3184309"/>
          <a:ext cx="264885" cy="223400"/>
        </a:xfrm>
        <a:prstGeom prst="rect">
          <a:avLst/>
        </a:prstGeom>
      </xdr:spPr>
    </xdr:pic>
    <xdr:clientData/>
  </xdr:twoCellAnchor>
  <xdr:twoCellAnchor editAs="oneCell">
    <xdr:from>
      <xdr:col>28</xdr:col>
      <xdr:colOff>212913</xdr:colOff>
      <xdr:row>9</xdr:row>
      <xdr:rowOff>97417</xdr:rowOff>
    </xdr:from>
    <xdr:to>
      <xdr:col>29</xdr:col>
      <xdr:colOff>217395</xdr:colOff>
      <xdr:row>9</xdr:row>
      <xdr:rowOff>294715</xdr:rowOff>
    </xdr:to>
    <xdr:pic>
      <xdr:nvPicPr>
        <xdr:cNvPr id="35" name="図 3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13838" y="1897642"/>
          <a:ext cx="309282" cy="197298"/>
        </a:xfrm>
        <a:prstGeom prst="rect">
          <a:avLst/>
        </a:prstGeom>
      </xdr:spPr>
    </xdr:pic>
    <xdr:clientData/>
  </xdr:twoCellAnchor>
  <xdr:twoCellAnchor editAs="oneCell">
    <xdr:from>
      <xdr:col>20</xdr:col>
      <xdr:colOff>268942</xdr:colOff>
      <xdr:row>9</xdr:row>
      <xdr:rowOff>63799</xdr:rowOff>
    </xdr:from>
    <xdr:to>
      <xdr:col>21</xdr:col>
      <xdr:colOff>273424</xdr:colOff>
      <xdr:row>9</xdr:row>
      <xdr:rowOff>261097</xdr:rowOff>
    </xdr:to>
    <xdr:pic>
      <xdr:nvPicPr>
        <xdr:cNvPr id="36" name="図 3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31467" y="1864024"/>
          <a:ext cx="309282" cy="197298"/>
        </a:xfrm>
        <a:prstGeom prst="rect">
          <a:avLst/>
        </a:prstGeom>
      </xdr:spPr>
    </xdr:pic>
    <xdr:clientData/>
  </xdr:twoCellAnchor>
  <xdr:twoCellAnchor editAs="oneCell">
    <xdr:from>
      <xdr:col>39</xdr:col>
      <xdr:colOff>33618</xdr:colOff>
      <xdr:row>9</xdr:row>
      <xdr:rowOff>63799</xdr:rowOff>
    </xdr:from>
    <xdr:to>
      <xdr:col>40</xdr:col>
      <xdr:colOff>38101</xdr:colOff>
      <xdr:row>9</xdr:row>
      <xdr:rowOff>261097</xdr:rowOff>
    </xdr:to>
    <xdr:pic>
      <xdr:nvPicPr>
        <xdr:cNvPr id="37" name="図 3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873068" y="1864024"/>
          <a:ext cx="309283" cy="197298"/>
        </a:xfrm>
        <a:prstGeom prst="rect">
          <a:avLst/>
        </a:prstGeom>
      </xdr:spPr>
    </xdr:pic>
    <xdr:clientData/>
  </xdr:twoCellAnchor>
  <xdr:twoCellAnchor editAs="oneCell">
    <xdr:from>
      <xdr:col>10</xdr:col>
      <xdr:colOff>212913</xdr:colOff>
      <xdr:row>9</xdr:row>
      <xdr:rowOff>63799</xdr:rowOff>
    </xdr:from>
    <xdr:to>
      <xdr:col>11</xdr:col>
      <xdr:colOff>228601</xdr:colOff>
      <xdr:row>9</xdr:row>
      <xdr:rowOff>261097</xdr:rowOff>
    </xdr:to>
    <xdr:pic>
      <xdr:nvPicPr>
        <xdr:cNvPr id="38" name="図 3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84613" y="1864024"/>
          <a:ext cx="301438" cy="197298"/>
        </a:xfrm>
        <a:prstGeom prst="rect">
          <a:avLst/>
        </a:prstGeom>
      </xdr:spPr>
    </xdr:pic>
    <xdr:clientData/>
  </xdr:twoCellAnchor>
  <xdr:twoCellAnchor editAs="oneCell">
    <xdr:from>
      <xdr:col>23</xdr:col>
      <xdr:colOff>67236</xdr:colOff>
      <xdr:row>15</xdr:row>
      <xdr:rowOff>22412</xdr:rowOff>
    </xdr:from>
    <xdr:to>
      <xdr:col>24</xdr:col>
      <xdr:colOff>87404</xdr:colOff>
      <xdr:row>16</xdr:row>
      <xdr:rowOff>4961</xdr:rowOff>
    </xdr:to>
    <xdr:pic>
      <xdr:nvPicPr>
        <xdr:cNvPr id="39" name="図 3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944161" y="3165662"/>
          <a:ext cx="324968" cy="325449"/>
        </a:xfrm>
        <a:prstGeom prst="rect">
          <a:avLst/>
        </a:prstGeom>
      </xdr:spPr>
    </xdr:pic>
    <xdr:clientData/>
  </xdr:twoCellAnchor>
  <xdr:twoCellAnchor editAs="oneCell">
    <xdr:from>
      <xdr:col>27</xdr:col>
      <xdr:colOff>78441</xdr:colOff>
      <xdr:row>17</xdr:row>
      <xdr:rowOff>22413</xdr:rowOff>
    </xdr:from>
    <xdr:to>
      <xdr:col>28</xdr:col>
      <xdr:colOff>98610</xdr:colOff>
      <xdr:row>18</xdr:row>
      <xdr:rowOff>0</xdr:rowOff>
    </xdr:to>
    <xdr:pic>
      <xdr:nvPicPr>
        <xdr:cNvPr id="40" name="図 39"/>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174566" y="3613338"/>
          <a:ext cx="324969" cy="320487"/>
        </a:xfrm>
        <a:prstGeom prst="rect">
          <a:avLst/>
        </a:prstGeom>
      </xdr:spPr>
    </xdr:pic>
    <xdr:clientData/>
  </xdr:twoCellAnchor>
  <xdr:twoCellAnchor>
    <xdr:from>
      <xdr:col>0</xdr:col>
      <xdr:colOff>112058</xdr:colOff>
      <xdr:row>59</xdr:row>
      <xdr:rowOff>44823</xdr:rowOff>
    </xdr:from>
    <xdr:to>
      <xdr:col>28</xdr:col>
      <xdr:colOff>145677</xdr:colOff>
      <xdr:row>70</xdr:row>
      <xdr:rowOff>89647</xdr:rowOff>
    </xdr:to>
    <xdr:sp macro="" textlink="">
      <xdr:nvSpPr>
        <xdr:cNvPr id="42" name="角丸四角形 41"/>
        <xdr:cNvSpPr/>
      </xdr:nvSpPr>
      <xdr:spPr>
        <a:xfrm>
          <a:off x="112058" y="9350748"/>
          <a:ext cx="7434544" cy="2387974"/>
        </a:xfrm>
        <a:prstGeom prst="roundRect">
          <a:avLst>
            <a:gd name="adj" fmla="val 2529"/>
          </a:avLst>
        </a:prstGeom>
        <a:noFill/>
        <a:ln w="38100">
          <a:solidFill>
            <a:schemeClr val="accent2">
              <a:lumMod val="40000"/>
              <a:lumOff val="6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55</xdr:col>
      <xdr:colOff>168089</xdr:colOff>
      <xdr:row>51</xdr:row>
      <xdr:rowOff>179293</xdr:rowOff>
    </xdr:from>
    <xdr:to>
      <xdr:col>61</xdr:col>
      <xdr:colOff>78441</xdr:colOff>
      <xdr:row>70</xdr:row>
      <xdr:rowOff>140804</xdr:rowOff>
    </xdr:to>
    <xdr:sp macro="" textlink="">
      <xdr:nvSpPr>
        <xdr:cNvPr id="43" name="正方形/長方形 42"/>
        <xdr:cNvSpPr/>
      </xdr:nvSpPr>
      <xdr:spPr>
        <a:xfrm>
          <a:off x="15664850" y="8660684"/>
          <a:ext cx="1351526" cy="3481620"/>
        </a:xfrm>
        <a:prstGeom prst="rect">
          <a:avLst/>
        </a:prstGeom>
        <a:noFill/>
        <a:ln w="38100">
          <a:solidFill>
            <a:schemeClr val="accent3"/>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123265</xdr:colOff>
      <xdr:row>67</xdr:row>
      <xdr:rowOff>11206</xdr:rowOff>
    </xdr:from>
    <xdr:to>
      <xdr:col>17</xdr:col>
      <xdr:colOff>134471</xdr:colOff>
      <xdr:row>67</xdr:row>
      <xdr:rowOff>179295</xdr:rowOff>
    </xdr:to>
    <xdr:sp macro="" textlink="">
      <xdr:nvSpPr>
        <xdr:cNvPr id="44" name="角丸四角形 43"/>
        <xdr:cNvSpPr/>
      </xdr:nvSpPr>
      <xdr:spPr>
        <a:xfrm>
          <a:off x="3666565" y="11060206"/>
          <a:ext cx="525556" cy="168089"/>
        </a:xfrm>
        <a:prstGeom prst="roundRect">
          <a:avLst/>
        </a:prstGeom>
        <a:noFill/>
        <a:ln w="3175">
          <a:solidFill>
            <a:schemeClr val="accent2">
              <a:lumMod val="50000"/>
            </a:schemeClr>
          </a:solidFill>
          <a:prstDash val="sysDash"/>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123265</xdr:colOff>
      <xdr:row>68</xdr:row>
      <xdr:rowOff>11206</xdr:rowOff>
    </xdr:from>
    <xdr:to>
      <xdr:col>17</xdr:col>
      <xdr:colOff>134471</xdr:colOff>
      <xdr:row>68</xdr:row>
      <xdr:rowOff>179295</xdr:rowOff>
    </xdr:to>
    <xdr:sp macro="" textlink="">
      <xdr:nvSpPr>
        <xdr:cNvPr id="45" name="角丸四角形 44"/>
        <xdr:cNvSpPr/>
      </xdr:nvSpPr>
      <xdr:spPr>
        <a:xfrm>
          <a:off x="3666565" y="11260231"/>
          <a:ext cx="525556" cy="168089"/>
        </a:xfrm>
        <a:prstGeom prst="roundRect">
          <a:avLst/>
        </a:prstGeom>
        <a:noFill/>
        <a:ln w="3175">
          <a:solidFill>
            <a:schemeClr val="accent2">
              <a:lumMod val="50000"/>
            </a:schemeClr>
          </a:solidFill>
          <a:prstDash val="sysDash"/>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179295</xdr:colOff>
      <xdr:row>67</xdr:row>
      <xdr:rowOff>22412</xdr:rowOff>
    </xdr:from>
    <xdr:to>
      <xdr:col>27</xdr:col>
      <xdr:colOff>100853</xdr:colOff>
      <xdr:row>67</xdr:row>
      <xdr:rowOff>190501</xdr:rowOff>
    </xdr:to>
    <xdr:sp macro="" textlink="">
      <xdr:nvSpPr>
        <xdr:cNvPr id="46" name="角丸四角形 45"/>
        <xdr:cNvSpPr/>
      </xdr:nvSpPr>
      <xdr:spPr>
        <a:xfrm>
          <a:off x="6665820" y="11071412"/>
          <a:ext cx="531158" cy="168089"/>
        </a:xfrm>
        <a:prstGeom prst="roundRect">
          <a:avLst/>
        </a:prstGeom>
        <a:noFill/>
        <a:ln w="3175">
          <a:solidFill>
            <a:schemeClr val="accent2">
              <a:lumMod val="50000"/>
            </a:schemeClr>
          </a:solidFill>
          <a:prstDash val="sysDash"/>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168089</xdr:colOff>
      <xdr:row>68</xdr:row>
      <xdr:rowOff>11206</xdr:rowOff>
    </xdr:from>
    <xdr:to>
      <xdr:col>27</xdr:col>
      <xdr:colOff>89647</xdr:colOff>
      <xdr:row>68</xdr:row>
      <xdr:rowOff>179295</xdr:rowOff>
    </xdr:to>
    <xdr:sp macro="" textlink="">
      <xdr:nvSpPr>
        <xdr:cNvPr id="47" name="角丸四角形 46"/>
        <xdr:cNvSpPr/>
      </xdr:nvSpPr>
      <xdr:spPr>
        <a:xfrm>
          <a:off x="6654614" y="11260231"/>
          <a:ext cx="531158" cy="168089"/>
        </a:xfrm>
        <a:prstGeom prst="roundRect">
          <a:avLst/>
        </a:prstGeom>
        <a:noFill/>
        <a:ln w="3175">
          <a:solidFill>
            <a:schemeClr val="accent2">
              <a:lumMod val="50000"/>
            </a:schemeClr>
          </a:solidFill>
          <a:prstDash val="sysDash"/>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11206</xdr:colOff>
      <xdr:row>15</xdr:row>
      <xdr:rowOff>65315</xdr:rowOff>
    </xdr:from>
    <xdr:to>
      <xdr:col>22</xdr:col>
      <xdr:colOff>268942</xdr:colOff>
      <xdr:row>15</xdr:row>
      <xdr:rowOff>257734</xdr:rowOff>
    </xdr:to>
    <xdr:sp macro="" textlink="">
      <xdr:nvSpPr>
        <xdr:cNvPr id="53" name="角丸四角形 52"/>
        <xdr:cNvSpPr/>
      </xdr:nvSpPr>
      <xdr:spPr>
        <a:xfrm>
          <a:off x="4975412" y="3303815"/>
          <a:ext cx="862854" cy="192419"/>
        </a:xfrm>
        <a:prstGeom prst="roundRect">
          <a:avLst/>
        </a:prstGeom>
        <a:solidFill>
          <a:srgbClr val="F1E59D"/>
        </a:solidFill>
        <a:ln w="9525">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solidFill>
                <a:schemeClr val="accent2">
                  <a:lumMod val="50000"/>
                </a:schemeClr>
              </a:solidFill>
            </a:rPr>
            <a:t>高校</a:t>
          </a:r>
        </a:p>
      </xdr:txBody>
    </xdr:sp>
    <xdr:clientData/>
  </xdr:twoCellAnchor>
  <xdr:twoCellAnchor>
    <xdr:from>
      <xdr:col>24</xdr:col>
      <xdr:colOff>21772</xdr:colOff>
      <xdr:row>17</xdr:row>
      <xdr:rowOff>70757</xdr:rowOff>
    </xdr:from>
    <xdr:to>
      <xdr:col>26</xdr:col>
      <xdr:colOff>279508</xdr:colOff>
      <xdr:row>17</xdr:row>
      <xdr:rowOff>279504</xdr:rowOff>
    </xdr:to>
    <xdr:sp macro="" textlink="">
      <xdr:nvSpPr>
        <xdr:cNvPr id="54" name="角丸四角形 53"/>
        <xdr:cNvSpPr/>
      </xdr:nvSpPr>
      <xdr:spPr>
        <a:xfrm>
          <a:off x="6203497" y="3661682"/>
          <a:ext cx="867336" cy="208747"/>
        </a:xfrm>
        <a:prstGeom prst="roundRect">
          <a:avLst/>
        </a:prstGeom>
        <a:solidFill>
          <a:srgbClr val="F1E59D"/>
        </a:solidFill>
        <a:ln w="9525">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solidFill>
                <a:schemeClr val="accent2">
                  <a:lumMod val="50000"/>
                </a:schemeClr>
              </a:solidFill>
            </a:rPr>
            <a:t>高校</a:t>
          </a:r>
        </a:p>
      </xdr:txBody>
    </xdr:sp>
    <xdr:clientData/>
  </xdr:twoCellAnchor>
  <xdr:twoCellAnchor>
    <xdr:from>
      <xdr:col>17</xdr:col>
      <xdr:colOff>21771</xdr:colOff>
      <xdr:row>15</xdr:row>
      <xdr:rowOff>70758</xdr:rowOff>
    </xdr:from>
    <xdr:to>
      <xdr:col>19</xdr:col>
      <xdr:colOff>290393</xdr:colOff>
      <xdr:row>15</xdr:row>
      <xdr:rowOff>263177</xdr:rowOff>
    </xdr:to>
    <xdr:sp macro="" textlink="">
      <xdr:nvSpPr>
        <xdr:cNvPr id="55" name="角丸四角形 54"/>
        <xdr:cNvSpPr/>
      </xdr:nvSpPr>
      <xdr:spPr>
        <a:xfrm>
          <a:off x="4079421" y="3214008"/>
          <a:ext cx="868697" cy="192419"/>
        </a:xfrm>
        <a:prstGeom prst="roundRect">
          <a:avLst/>
        </a:prstGeom>
        <a:solidFill>
          <a:srgbClr val="F1E59D"/>
        </a:solidFill>
        <a:ln w="9525">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solidFill>
                <a:schemeClr val="accent2">
                  <a:lumMod val="50000"/>
                </a:schemeClr>
              </a:solidFill>
            </a:rPr>
            <a:t>中学校</a:t>
          </a:r>
        </a:p>
      </xdr:txBody>
    </xdr:sp>
    <xdr:clientData/>
  </xdr:twoCellAnchor>
  <xdr:twoCellAnchor>
    <xdr:from>
      <xdr:col>21</xdr:col>
      <xdr:colOff>27214</xdr:colOff>
      <xdr:row>17</xdr:row>
      <xdr:rowOff>81643</xdr:rowOff>
    </xdr:from>
    <xdr:to>
      <xdr:col>23</xdr:col>
      <xdr:colOff>284950</xdr:colOff>
      <xdr:row>17</xdr:row>
      <xdr:rowOff>274062</xdr:rowOff>
    </xdr:to>
    <xdr:sp macro="" textlink="">
      <xdr:nvSpPr>
        <xdr:cNvPr id="56" name="角丸四角形 55"/>
        <xdr:cNvSpPr/>
      </xdr:nvSpPr>
      <xdr:spPr>
        <a:xfrm>
          <a:off x="5294539" y="3672568"/>
          <a:ext cx="867336" cy="192419"/>
        </a:xfrm>
        <a:prstGeom prst="roundRect">
          <a:avLst/>
        </a:prstGeom>
        <a:solidFill>
          <a:srgbClr val="F1E59D"/>
        </a:solidFill>
        <a:ln w="9525">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solidFill>
                <a:schemeClr val="accent2">
                  <a:lumMod val="50000"/>
                </a:schemeClr>
              </a:solidFill>
            </a:rPr>
            <a:t>中学校</a:t>
          </a:r>
        </a:p>
      </xdr:txBody>
    </xdr:sp>
    <xdr:clientData/>
  </xdr:twoCellAnchor>
  <xdr:twoCellAnchor>
    <xdr:from>
      <xdr:col>11</xdr:col>
      <xdr:colOff>16329</xdr:colOff>
      <xdr:row>15</xdr:row>
      <xdr:rowOff>70758</xdr:rowOff>
    </xdr:from>
    <xdr:to>
      <xdr:col>16</xdr:col>
      <xdr:colOff>252293</xdr:colOff>
      <xdr:row>15</xdr:row>
      <xdr:rowOff>263177</xdr:rowOff>
    </xdr:to>
    <xdr:sp macro="" textlink="">
      <xdr:nvSpPr>
        <xdr:cNvPr id="57" name="角丸四角形 56"/>
        <xdr:cNvSpPr/>
      </xdr:nvSpPr>
      <xdr:spPr>
        <a:xfrm>
          <a:off x="2473779" y="3214008"/>
          <a:ext cx="1578989" cy="192419"/>
        </a:xfrm>
        <a:prstGeom prst="roundRect">
          <a:avLst/>
        </a:prstGeom>
        <a:solidFill>
          <a:srgbClr val="F1E59D"/>
        </a:solidFill>
        <a:ln w="9525">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solidFill>
                <a:schemeClr val="accent2">
                  <a:lumMod val="50000"/>
                </a:schemeClr>
              </a:solidFill>
            </a:rPr>
            <a:t>小学校</a:t>
          </a:r>
        </a:p>
      </xdr:txBody>
    </xdr:sp>
    <xdr:clientData/>
  </xdr:twoCellAnchor>
  <xdr:twoCellAnchor>
    <xdr:from>
      <xdr:col>15</xdr:col>
      <xdr:colOff>16329</xdr:colOff>
      <xdr:row>17</xdr:row>
      <xdr:rowOff>92528</xdr:rowOff>
    </xdr:from>
    <xdr:to>
      <xdr:col>20</xdr:col>
      <xdr:colOff>284951</xdr:colOff>
      <xdr:row>17</xdr:row>
      <xdr:rowOff>284947</xdr:rowOff>
    </xdr:to>
    <xdr:sp macro="" textlink="">
      <xdr:nvSpPr>
        <xdr:cNvPr id="58" name="角丸四角形 57"/>
        <xdr:cNvSpPr/>
      </xdr:nvSpPr>
      <xdr:spPr>
        <a:xfrm>
          <a:off x="3559629" y="3683453"/>
          <a:ext cx="1687847" cy="192419"/>
        </a:xfrm>
        <a:prstGeom prst="roundRect">
          <a:avLst/>
        </a:prstGeom>
        <a:solidFill>
          <a:srgbClr val="F1E59D"/>
        </a:solidFill>
        <a:ln w="9525">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solidFill>
                <a:schemeClr val="accent2">
                  <a:lumMod val="50000"/>
                </a:schemeClr>
              </a:solidFill>
            </a:rPr>
            <a:t>小学校</a:t>
          </a:r>
        </a:p>
      </xdr:txBody>
    </xdr:sp>
    <xdr:clientData/>
  </xdr:twoCellAnchor>
  <xdr:twoCellAnchor>
    <xdr:from>
      <xdr:col>10</xdr:col>
      <xdr:colOff>16328</xdr:colOff>
      <xdr:row>17</xdr:row>
      <xdr:rowOff>92529</xdr:rowOff>
    </xdr:from>
    <xdr:to>
      <xdr:col>14</xdr:col>
      <xdr:colOff>235964</xdr:colOff>
      <xdr:row>17</xdr:row>
      <xdr:rowOff>284948</xdr:rowOff>
    </xdr:to>
    <xdr:sp macro="" textlink="">
      <xdr:nvSpPr>
        <xdr:cNvPr id="59" name="角丸四角形 58"/>
        <xdr:cNvSpPr/>
      </xdr:nvSpPr>
      <xdr:spPr>
        <a:xfrm>
          <a:off x="2188028" y="3683454"/>
          <a:ext cx="1334061" cy="192419"/>
        </a:xfrm>
        <a:prstGeom prst="roundRect">
          <a:avLst/>
        </a:prstGeom>
        <a:solidFill>
          <a:srgbClr val="F1E59D"/>
        </a:solidFill>
        <a:ln w="9525">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solidFill>
                <a:schemeClr val="accent2">
                  <a:lumMod val="50000"/>
                </a:schemeClr>
              </a:solidFill>
            </a:rPr>
            <a:t>保育園</a:t>
          </a:r>
        </a:p>
      </xdr:txBody>
    </xdr:sp>
    <xdr:clientData/>
  </xdr:twoCellAnchor>
  <xdr:twoCellAnchor>
    <xdr:from>
      <xdr:col>27</xdr:col>
      <xdr:colOff>296151</xdr:colOff>
      <xdr:row>21</xdr:row>
      <xdr:rowOff>44826</xdr:rowOff>
    </xdr:from>
    <xdr:to>
      <xdr:col>31</xdr:col>
      <xdr:colOff>288148</xdr:colOff>
      <xdr:row>21</xdr:row>
      <xdr:rowOff>257738</xdr:rowOff>
    </xdr:to>
    <xdr:sp macro="" textlink="">
      <xdr:nvSpPr>
        <xdr:cNvPr id="60" name="角丸四角形 59"/>
        <xdr:cNvSpPr/>
      </xdr:nvSpPr>
      <xdr:spPr>
        <a:xfrm>
          <a:off x="7378269" y="4191002"/>
          <a:ext cx="1202232" cy="212912"/>
        </a:xfrm>
        <a:prstGeom prst="roundRect">
          <a:avLst/>
        </a:prstGeom>
        <a:solidFill>
          <a:srgbClr val="F1E59D"/>
        </a:solidFill>
        <a:ln w="9525">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solidFill>
                <a:schemeClr val="accent2">
                  <a:lumMod val="50000"/>
                </a:schemeClr>
              </a:solidFill>
            </a:rPr>
            <a:t>大学</a:t>
          </a:r>
        </a:p>
      </xdr:txBody>
    </xdr:sp>
    <xdr:clientData/>
  </xdr:twoCellAnchor>
  <xdr:twoCellAnchor>
    <xdr:from>
      <xdr:col>37</xdr:col>
      <xdr:colOff>5841</xdr:colOff>
      <xdr:row>23</xdr:row>
      <xdr:rowOff>78103</xdr:rowOff>
    </xdr:from>
    <xdr:to>
      <xdr:col>39</xdr:col>
      <xdr:colOff>8801</xdr:colOff>
      <xdr:row>23</xdr:row>
      <xdr:rowOff>291353</xdr:rowOff>
    </xdr:to>
    <xdr:sp macro="" textlink="">
      <xdr:nvSpPr>
        <xdr:cNvPr id="61" name="角丸四角形 60"/>
        <xdr:cNvSpPr/>
      </xdr:nvSpPr>
      <xdr:spPr>
        <a:xfrm>
          <a:off x="10211198" y="4255496"/>
          <a:ext cx="601674" cy="213250"/>
        </a:xfrm>
        <a:prstGeom prst="roundRect">
          <a:avLst/>
        </a:prstGeom>
        <a:solidFill>
          <a:srgbClr val="92D050"/>
        </a:solidFill>
        <a:ln w="9525">
          <a:solidFill>
            <a:schemeClr val="accent6">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900">
              <a:solidFill>
                <a:schemeClr val="bg1"/>
              </a:solidFill>
            </a:rPr>
            <a:t>結婚</a:t>
          </a:r>
        </a:p>
      </xdr:txBody>
    </xdr:sp>
    <xdr:clientData/>
  </xdr:twoCellAnchor>
  <xdr:oneCellAnchor>
    <xdr:from>
      <xdr:col>39</xdr:col>
      <xdr:colOff>87242</xdr:colOff>
      <xdr:row>23</xdr:row>
      <xdr:rowOff>52265</xdr:rowOff>
    </xdr:from>
    <xdr:ext cx="259441" cy="223400"/>
    <xdr:pic>
      <xdr:nvPicPr>
        <xdr:cNvPr id="62" name="図 6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891313" y="4229658"/>
          <a:ext cx="259441" cy="223400"/>
        </a:xfrm>
        <a:prstGeom prst="rect">
          <a:avLst/>
        </a:prstGeom>
      </xdr:spPr>
    </xdr:pic>
    <xdr:clientData/>
  </xdr:oneCellAnchor>
  <xdr:oneCellAnchor>
    <xdr:from>
      <xdr:col>28</xdr:col>
      <xdr:colOff>72034</xdr:colOff>
      <xdr:row>21</xdr:row>
      <xdr:rowOff>2</xdr:rowOff>
    </xdr:from>
    <xdr:ext cx="319526" cy="317766"/>
    <xdr:pic>
      <xdr:nvPicPr>
        <xdr:cNvPr id="64" name="図 63"/>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456710" y="4146178"/>
          <a:ext cx="319526" cy="317766"/>
        </a:xfrm>
        <a:prstGeom prst="rect">
          <a:avLst/>
        </a:prstGeom>
      </xdr:spPr>
    </xdr:pic>
    <xdr:clientData/>
  </xdr:oneCellAnchor>
  <xdr:twoCellAnchor>
    <xdr:from>
      <xdr:col>25</xdr:col>
      <xdr:colOff>15365</xdr:colOff>
      <xdr:row>21</xdr:row>
      <xdr:rowOff>48346</xdr:rowOff>
    </xdr:from>
    <xdr:to>
      <xdr:col>27</xdr:col>
      <xdr:colOff>276302</xdr:colOff>
      <xdr:row>21</xdr:row>
      <xdr:rowOff>257093</xdr:rowOff>
    </xdr:to>
    <xdr:sp macro="" textlink="">
      <xdr:nvSpPr>
        <xdr:cNvPr id="65" name="角丸四角形 64"/>
        <xdr:cNvSpPr/>
      </xdr:nvSpPr>
      <xdr:spPr>
        <a:xfrm>
          <a:off x="6492365" y="4194522"/>
          <a:ext cx="866055" cy="208747"/>
        </a:xfrm>
        <a:prstGeom prst="roundRect">
          <a:avLst/>
        </a:prstGeom>
        <a:solidFill>
          <a:srgbClr val="F1E59D"/>
        </a:solidFill>
        <a:ln w="9525">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solidFill>
                <a:schemeClr val="accent2">
                  <a:lumMod val="50000"/>
                </a:schemeClr>
              </a:solidFill>
            </a:rPr>
            <a:t>高校</a:t>
          </a:r>
        </a:p>
      </xdr:txBody>
    </xdr:sp>
    <xdr:clientData/>
  </xdr:twoCellAnchor>
  <xdr:twoCellAnchor>
    <xdr:from>
      <xdr:col>22</xdr:col>
      <xdr:colOff>20807</xdr:colOff>
      <xdr:row>21</xdr:row>
      <xdr:rowOff>59232</xdr:rowOff>
    </xdr:from>
    <xdr:to>
      <xdr:col>24</xdr:col>
      <xdr:colOff>281745</xdr:colOff>
      <xdr:row>21</xdr:row>
      <xdr:rowOff>251651</xdr:rowOff>
    </xdr:to>
    <xdr:sp macro="" textlink="">
      <xdr:nvSpPr>
        <xdr:cNvPr id="66" name="角丸四角形 65"/>
        <xdr:cNvSpPr/>
      </xdr:nvSpPr>
      <xdr:spPr>
        <a:xfrm>
          <a:off x="5590131" y="4205408"/>
          <a:ext cx="866055" cy="192419"/>
        </a:xfrm>
        <a:prstGeom prst="roundRect">
          <a:avLst/>
        </a:prstGeom>
        <a:solidFill>
          <a:srgbClr val="F1E59D"/>
        </a:solidFill>
        <a:ln w="9525">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solidFill>
                <a:schemeClr val="accent2">
                  <a:lumMod val="50000"/>
                </a:schemeClr>
              </a:solidFill>
            </a:rPr>
            <a:t>中学校</a:t>
          </a:r>
        </a:p>
      </xdr:txBody>
    </xdr:sp>
    <xdr:clientData/>
  </xdr:twoCellAnchor>
  <xdr:twoCellAnchor>
    <xdr:from>
      <xdr:col>16</xdr:col>
      <xdr:colOff>50743</xdr:colOff>
      <xdr:row>21</xdr:row>
      <xdr:rowOff>70117</xdr:rowOff>
    </xdr:from>
    <xdr:to>
      <xdr:col>21</xdr:col>
      <xdr:colOff>281746</xdr:colOff>
      <xdr:row>21</xdr:row>
      <xdr:rowOff>262536</xdr:rowOff>
    </xdr:to>
    <xdr:sp macro="" textlink="">
      <xdr:nvSpPr>
        <xdr:cNvPr id="67" name="角丸四角形 66"/>
        <xdr:cNvSpPr/>
      </xdr:nvSpPr>
      <xdr:spPr>
        <a:xfrm>
          <a:off x="3849537" y="4216293"/>
          <a:ext cx="1698974" cy="192419"/>
        </a:xfrm>
        <a:prstGeom prst="roundRect">
          <a:avLst/>
        </a:prstGeom>
        <a:solidFill>
          <a:srgbClr val="F1E59D"/>
        </a:solidFill>
        <a:ln w="9525">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solidFill>
                <a:schemeClr val="accent2">
                  <a:lumMod val="50000"/>
                </a:schemeClr>
              </a:solidFill>
            </a:rPr>
            <a:t>小学校</a:t>
          </a:r>
        </a:p>
      </xdr:txBody>
    </xdr:sp>
    <xdr:clientData/>
  </xdr:twoCellAnchor>
  <xdr:twoCellAnchor>
    <xdr:from>
      <xdr:col>11</xdr:col>
      <xdr:colOff>23528</xdr:colOff>
      <xdr:row>21</xdr:row>
      <xdr:rowOff>70118</xdr:rowOff>
    </xdr:from>
    <xdr:to>
      <xdr:col>16</xdr:col>
      <xdr:colOff>11842</xdr:colOff>
      <xdr:row>21</xdr:row>
      <xdr:rowOff>262537</xdr:rowOff>
    </xdr:to>
    <xdr:sp macro="" textlink="">
      <xdr:nvSpPr>
        <xdr:cNvPr id="68" name="角丸四角形 67"/>
        <xdr:cNvSpPr/>
      </xdr:nvSpPr>
      <xdr:spPr>
        <a:xfrm>
          <a:off x="2466410" y="4216294"/>
          <a:ext cx="1344226" cy="192419"/>
        </a:xfrm>
        <a:prstGeom prst="roundRect">
          <a:avLst/>
        </a:prstGeom>
        <a:solidFill>
          <a:srgbClr val="F1E59D"/>
        </a:solidFill>
        <a:ln w="9525">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solidFill>
                <a:schemeClr val="accent2">
                  <a:lumMod val="50000"/>
                </a:schemeClr>
              </a:solidFill>
            </a:rPr>
            <a:t>保育園</a:t>
          </a:r>
        </a:p>
      </xdr:txBody>
    </xdr:sp>
    <xdr:clientData/>
  </xdr:twoCellAnchor>
  <xdr:twoCellAnchor>
    <xdr:from>
      <xdr:col>19</xdr:col>
      <xdr:colOff>68035</xdr:colOff>
      <xdr:row>58</xdr:row>
      <xdr:rowOff>40822</xdr:rowOff>
    </xdr:from>
    <xdr:to>
      <xdr:col>27</xdr:col>
      <xdr:colOff>204107</xdr:colOff>
      <xdr:row>60</xdr:row>
      <xdr:rowOff>54428</xdr:rowOff>
    </xdr:to>
    <xdr:sp macro="" textlink="">
      <xdr:nvSpPr>
        <xdr:cNvPr id="70" name="角丸四角形吹き出し 69"/>
        <xdr:cNvSpPr/>
      </xdr:nvSpPr>
      <xdr:spPr>
        <a:xfrm>
          <a:off x="4789714" y="9769929"/>
          <a:ext cx="2530929" cy="340178"/>
        </a:xfrm>
        <a:prstGeom prst="wedgeRoundRectCallout">
          <a:avLst>
            <a:gd name="adj1" fmla="val -40188"/>
            <a:gd name="adj2" fmla="val -89500"/>
            <a:gd name="adj3" fmla="val 16667"/>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毎月積立が必要な老後資金目安</a:t>
          </a:r>
        </a:p>
      </xdr:txBody>
    </xdr:sp>
    <xdr:clientData/>
  </xdr:twoCellAnchor>
  <xdr:twoCellAnchor>
    <xdr:from>
      <xdr:col>7</xdr:col>
      <xdr:colOff>150861</xdr:colOff>
      <xdr:row>58</xdr:row>
      <xdr:rowOff>57386</xdr:rowOff>
    </xdr:from>
    <xdr:to>
      <xdr:col>17</xdr:col>
      <xdr:colOff>228955</xdr:colOff>
      <xdr:row>60</xdr:row>
      <xdr:rowOff>165651</xdr:rowOff>
    </xdr:to>
    <xdr:sp macro="" textlink="">
      <xdr:nvSpPr>
        <xdr:cNvPr id="71" name="角丸四角形吹き出し 70"/>
        <xdr:cNvSpPr/>
      </xdr:nvSpPr>
      <xdr:spPr>
        <a:xfrm>
          <a:off x="1724557" y="9748038"/>
          <a:ext cx="2587724" cy="431287"/>
        </a:xfrm>
        <a:prstGeom prst="wedgeRoundRectCallout">
          <a:avLst>
            <a:gd name="adj1" fmla="val 23186"/>
            <a:gd name="adj2" fmla="val -84579"/>
            <a:gd name="adj3" fmla="val 16667"/>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総額を旦那様</a:t>
          </a:r>
          <a:r>
            <a:rPr kumimoji="1" lang="en-US" altLang="ja-JP" sz="900">
              <a:solidFill>
                <a:srgbClr val="FF0000"/>
              </a:solidFill>
            </a:rPr>
            <a:t>65</a:t>
          </a:r>
          <a:r>
            <a:rPr kumimoji="1" lang="ja-JP" altLang="en-US" sz="900">
              <a:solidFill>
                <a:srgbClr val="FF0000"/>
              </a:solidFill>
            </a:rPr>
            <a:t>歳までに必要な額を求めるため残り年で割る</a:t>
          </a:r>
        </a:p>
      </xdr:txBody>
    </xdr:sp>
    <xdr:clientData/>
  </xdr:twoCellAnchor>
  <xdr:twoCellAnchor>
    <xdr:from>
      <xdr:col>28</xdr:col>
      <xdr:colOff>273740</xdr:colOff>
      <xdr:row>23</xdr:row>
      <xdr:rowOff>78443</xdr:rowOff>
    </xdr:from>
    <xdr:to>
      <xdr:col>32</xdr:col>
      <xdr:colOff>265736</xdr:colOff>
      <xdr:row>23</xdr:row>
      <xdr:rowOff>291355</xdr:rowOff>
    </xdr:to>
    <xdr:sp macro="" textlink="">
      <xdr:nvSpPr>
        <xdr:cNvPr id="63" name="角丸四角形 62"/>
        <xdr:cNvSpPr/>
      </xdr:nvSpPr>
      <xdr:spPr>
        <a:xfrm>
          <a:off x="7658416" y="4773708"/>
          <a:ext cx="1202232" cy="212912"/>
        </a:xfrm>
        <a:prstGeom prst="roundRect">
          <a:avLst/>
        </a:prstGeom>
        <a:solidFill>
          <a:srgbClr val="F1E59D"/>
        </a:solidFill>
        <a:ln w="9525">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solidFill>
                <a:schemeClr val="accent2">
                  <a:lumMod val="50000"/>
                </a:schemeClr>
              </a:solidFill>
            </a:rPr>
            <a:t>大学</a:t>
          </a:r>
        </a:p>
      </xdr:txBody>
    </xdr:sp>
    <xdr:clientData/>
  </xdr:twoCellAnchor>
  <xdr:oneCellAnchor>
    <xdr:from>
      <xdr:col>29</xdr:col>
      <xdr:colOff>49622</xdr:colOff>
      <xdr:row>23</xdr:row>
      <xdr:rowOff>33619</xdr:rowOff>
    </xdr:from>
    <xdr:ext cx="319526" cy="317766"/>
    <xdr:pic>
      <xdr:nvPicPr>
        <xdr:cNvPr id="72" name="図 7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736857" y="4728884"/>
          <a:ext cx="319526" cy="317766"/>
        </a:xfrm>
        <a:prstGeom prst="rect">
          <a:avLst/>
        </a:prstGeom>
      </xdr:spPr>
    </xdr:pic>
    <xdr:clientData/>
  </xdr:oneCellAnchor>
  <xdr:twoCellAnchor>
    <xdr:from>
      <xdr:col>25</xdr:col>
      <xdr:colOff>295512</xdr:colOff>
      <xdr:row>23</xdr:row>
      <xdr:rowOff>81963</xdr:rowOff>
    </xdr:from>
    <xdr:to>
      <xdr:col>28</xdr:col>
      <xdr:colOff>253891</xdr:colOff>
      <xdr:row>23</xdr:row>
      <xdr:rowOff>290710</xdr:rowOff>
    </xdr:to>
    <xdr:sp macro="" textlink="">
      <xdr:nvSpPr>
        <xdr:cNvPr id="73" name="角丸四角形 72"/>
        <xdr:cNvSpPr/>
      </xdr:nvSpPr>
      <xdr:spPr>
        <a:xfrm>
          <a:off x="6772512" y="4777228"/>
          <a:ext cx="866055" cy="208747"/>
        </a:xfrm>
        <a:prstGeom prst="roundRect">
          <a:avLst/>
        </a:prstGeom>
        <a:solidFill>
          <a:srgbClr val="F1E59D"/>
        </a:solidFill>
        <a:ln w="9525">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solidFill>
                <a:schemeClr val="accent2">
                  <a:lumMod val="50000"/>
                </a:schemeClr>
              </a:solidFill>
            </a:rPr>
            <a:t>高校</a:t>
          </a:r>
        </a:p>
      </xdr:txBody>
    </xdr:sp>
    <xdr:clientData/>
  </xdr:twoCellAnchor>
  <xdr:twoCellAnchor>
    <xdr:from>
      <xdr:col>22</xdr:col>
      <xdr:colOff>300954</xdr:colOff>
      <xdr:row>23</xdr:row>
      <xdr:rowOff>92849</xdr:rowOff>
    </xdr:from>
    <xdr:to>
      <xdr:col>25</xdr:col>
      <xdr:colOff>259333</xdr:colOff>
      <xdr:row>23</xdr:row>
      <xdr:rowOff>285268</xdr:rowOff>
    </xdr:to>
    <xdr:sp macro="" textlink="">
      <xdr:nvSpPr>
        <xdr:cNvPr id="74" name="角丸四角形 73"/>
        <xdr:cNvSpPr/>
      </xdr:nvSpPr>
      <xdr:spPr>
        <a:xfrm>
          <a:off x="5870278" y="4788114"/>
          <a:ext cx="866055" cy="192419"/>
        </a:xfrm>
        <a:prstGeom prst="roundRect">
          <a:avLst/>
        </a:prstGeom>
        <a:solidFill>
          <a:srgbClr val="F1E59D"/>
        </a:solidFill>
        <a:ln w="9525">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solidFill>
                <a:schemeClr val="accent2">
                  <a:lumMod val="50000"/>
                </a:schemeClr>
              </a:solidFill>
            </a:rPr>
            <a:t>中学校</a:t>
          </a:r>
        </a:p>
      </xdr:txBody>
    </xdr:sp>
    <xdr:clientData/>
  </xdr:twoCellAnchor>
  <xdr:twoCellAnchor>
    <xdr:from>
      <xdr:col>17</xdr:col>
      <xdr:colOff>73155</xdr:colOff>
      <xdr:row>23</xdr:row>
      <xdr:rowOff>103734</xdr:rowOff>
    </xdr:from>
    <xdr:to>
      <xdr:col>22</xdr:col>
      <xdr:colOff>259334</xdr:colOff>
      <xdr:row>23</xdr:row>
      <xdr:rowOff>296153</xdr:rowOff>
    </xdr:to>
    <xdr:sp macro="" textlink="">
      <xdr:nvSpPr>
        <xdr:cNvPr id="75" name="角丸四角形 74"/>
        <xdr:cNvSpPr/>
      </xdr:nvSpPr>
      <xdr:spPr>
        <a:xfrm>
          <a:off x="4129684" y="4798999"/>
          <a:ext cx="1698974" cy="192419"/>
        </a:xfrm>
        <a:prstGeom prst="roundRect">
          <a:avLst/>
        </a:prstGeom>
        <a:solidFill>
          <a:srgbClr val="F1E59D"/>
        </a:solidFill>
        <a:ln w="9525">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solidFill>
                <a:schemeClr val="accent2">
                  <a:lumMod val="50000"/>
                </a:schemeClr>
              </a:solidFill>
            </a:rPr>
            <a:t>小学校</a:t>
          </a:r>
        </a:p>
      </xdr:txBody>
    </xdr:sp>
    <xdr:clientData/>
  </xdr:twoCellAnchor>
  <xdr:twoCellAnchor>
    <xdr:from>
      <xdr:col>12</xdr:col>
      <xdr:colOff>12322</xdr:colOff>
      <xdr:row>23</xdr:row>
      <xdr:rowOff>103735</xdr:rowOff>
    </xdr:from>
    <xdr:to>
      <xdr:col>17</xdr:col>
      <xdr:colOff>34254</xdr:colOff>
      <xdr:row>23</xdr:row>
      <xdr:rowOff>296154</xdr:rowOff>
    </xdr:to>
    <xdr:sp macro="" textlink="">
      <xdr:nvSpPr>
        <xdr:cNvPr id="76" name="角丸四角形 75"/>
        <xdr:cNvSpPr/>
      </xdr:nvSpPr>
      <xdr:spPr>
        <a:xfrm>
          <a:off x="2746557" y="4799000"/>
          <a:ext cx="1344226" cy="192419"/>
        </a:xfrm>
        <a:prstGeom prst="roundRect">
          <a:avLst/>
        </a:prstGeom>
        <a:solidFill>
          <a:srgbClr val="F1E59D"/>
        </a:solidFill>
        <a:ln w="9525">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solidFill>
                <a:schemeClr val="accent2">
                  <a:lumMod val="50000"/>
                </a:schemeClr>
              </a:solidFill>
            </a:rPr>
            <a:t>保育園</a:t>
          </a:r>
        </a:p>
      </xdr:txBody>
    </xdr:sp>
    <xdr:clientData/>
  </xdr:twoCellAnchor>
  <xdr:twoCellAnchor>
    <xdr:from>
      <xdr:col>34</xdr:col>
      <xdr:colOff>68035</xdr:colOff>
      <xdr:row>21</xdr:row>
      <xdr:rowOff>27215</xdr:rowOff>
    </xdr:from>
    <xdr:to>
      <xdr:col>46</xdr:col>
      <xdr:colOff>127267</xdr:colOff>
      <xdr:row>36</xdr:row>
      <xdr:rowOff>152081</xdr:rowOff>
    </xdr:to>
    <xdr:sp macro="" textlink="">
      <xdr:nvSpPr>
        <xdr:cNvPr id="69" name="正方形/長方形 68"/>
        <xdr:cNvSpPr/>
      </xdr:nvSpPr>
      <xdr:spPr>
        <a:xfrm>
          <a:off x="9280071" y="4163786"/>
          <a:ext cx="3787589" cy="2465295"/>
        </a:xfrm>
        <a:prstGeom prst="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ご利用の方へお読みください</a:t>
          </a:r>
          <a:r>
            <a:rPr kumimoji="1" lang="en-US" altLang="ja-JP" sz="1100">
              <a:solidFill>
                <a:srgbClr val="FF0000"/>
              </a:solidFill>
            </a:rPr>
            <a:t>】</a:t>
          </a:r>
        </a:p>
        <a:p>
          <a:pPr algn="l"/>
          <a:endParaRPr kumimoji="1" lang="en-US" altLang="ja-JP" sz="1100">
            <a:solidFill>
              <a:srgbClr val="FF0000"/>
            </a:solidFill>
          </a:endParaRPr>
        </a:p>
        <a:p>
          <a:pPr algn="l"/>
          <a:r>
            <a:rPr kumimoji="1" lang="ja-JP" altLang="en-US" sz="1100">
              <a:solidFill>
                <a:srgbClr val="FF0000"/>
              </a:solidFill>
            </a:rPr>
            <a:t>この表は、家族のライフプランを把握するだけの表になります。</a:t>
          </a:r>
          <a:endParaRPr kumimoji="1" lang="en-US" altLang="ja-JP" sz="1100">
            <a:solidFill>
              <a:srgbClr val="FF0000"/>
            </a:solidFill>
          </a:endParaRPr>
        </a:p>
        <a:p>
          <a:pPr algn="l"/>
          <a:r>
            <a:rPr kumimoji="1" lang="ja-JP" altLang="en-US" sz="1100">
              <a:solidFill>
                <a:srgbClr val="FF0000"/>
              </a:solidFill>
            </a:rPr>
            <a:t>ライフプランシート（家計ベースのもの）に関しては用意していません。</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小学校、中学校などの　図は各自移動させてください。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また、この文字の入っているテキストボックスは削除ください。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年齢の所は自動計算になっています。</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552450</xdr:colOff>
      <xdr:row>42</xdr:row>
      <xdr:rowOff>76200</xdr:rowOff>
    </xdr:from>
    <xdr:to>
      <xdr:col>7</xdr:col>
      <xdr:colOff>57150</xdr:colOff>
      <xdr:row>44</xdr:row>
      <xdr:rowOff>104775</xdr:rowOff>
    </xdr:to>
    <xdr:sp macro="" textlink="">
      <xdr:nvSpPr>
        <xdr:cNvPr id="2" name="四角形吹き出し 1"/>
        <xdr:cNvSpPr/>
      </xdr:nvSpPr>
      <xdr:spPr>
        <a:xfrm>
          <a:off x="4572000" y="7781925"/>
          <a:ext cx="3105150" cy="428625"/>
        </a:xfrm>
        <a:prstGeom prst="wedgeRectCallout">
          <a:avLst>
            <a:gd name="adj1" fmla="val -2833"/>
            <a:gd name="adj2" fmla="val -84012"/>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該当配偶者の標準報酬月額</a:t>
          </a:r>
        </a:p>
      </xdr:txBody>
    </xdr:sp>
    <xdr:clientData/>
  </xdr:twoCellAnchor>
  <xdr:twoCellAnchor>
    <xdr:from>
      <xdr:col>3</xdr:col>
      <xdr:colOff>1247775</xdr:colOff>
      <xdr:row>20</xdr:row>
      <xdr:rowOff>190500</xdr:rowOff>
    </xdr:from>
    <xdr:to>
      <xdr:col>5</xdr:col>
      <xdr:colOff>9525</xdr:colOff>
      <xdr:row>42</xdr:row>
      <xdr:rowOff>28575</xdr:rowOff>
    </xdr:to>
    <xdr:sp macro="" textlink="">
      <xdr:nvSpPr>
        <xdr:cNvPr id="3" name="正方形/長方形 2"/>
        <xdr:cNvSpPr/>
      </xdr:nvSpPr>
      <xdr:spPr>
        <a:xfrm>
          <a:off x="3800475" y="4391025"/>
          <a:ext cx="1295400" cy="343852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1247775</xdr:colOff>
      <xdr:row>20</xdr:row>
      <xdr:rowOff>190500</xdr:rowOff>
    </xdr:from>
    <xdr:to>
      <xdr:col>9</xdr:col>
      <xdr:colOff>9525</xdr:colOff>
      <xdr:row>42</xdr:row>
      <xdr:rowOff>28575</xdr:rowOff>
    </xdr:to>
    <xdr:sp macro="" textlink="">
      <xdr:nvSpPr>
        <xdr:cNvPr id="4" name="正方形/長方形 3"/>
        <xdr:cNvSpPr/>
      </xdr:nvSpPr>
      <xdr:spPr>
        <a:xfrm>
          <a:off x="8667750" y="4391025"/>
          <a:ext cx="1295400" cy="343852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70"/>
  <sheetViews>
    <sheetView tabSelected="1" view="pageBreakPreview" zoomScale="70" zoomScaleNormal="85" zoomScaleSheetLayoutView="70" workbookViewId="0">
      <selection activeCell="G16" sqref="G16:H16"/>
    </sheetView>
  </sheetViews>
  <sheetFormatPr defaultColWidth="3.125" defaultRowHeight="15.75" customHeight="1" x14ac:dyDescent="0.15"/>
  <cols>
    <col min="1" max="1" width="1.75" customWidth="1"/>
    <col min="10" max="10" width="1.75" customWidth="1"/>
    <col min="11" max="13" width="3.75" bestFit="1" customWidth="1"/>
    <col min="14" max="18" width="3.375" bestFit="1" customWidth="1"/>
    <col min="19" max="19" width="4.5" bestFit="1" customWidth="1"/>
    <col min="20" max="35" width="4" bestFit="1" customWidth="1"/>
    <col min="36" max="36" width="5.125" bestFit="1" customWidth="1"/>
    <col min="37" max="44" width="4" bestFit="1" customWidth="1"/>
    <col min="45" max="45" width="4.5" bestFit="1" customWidth="1"/>
    <col min="46" max="50" width="4" bestFit="1" customWidth="1"/>
    <col min="62" max="62" width="1.5" customWidth="1"/>
  </cols>
  <sheetData>
    <row r="1" spans="1:62" ht="25.5" customHeight="1" x14ac:dyDescent="0.15">
      <c r="B1" s="288" t="s">
        <v>151</v>
      </c>
      <c r="C1" s="288"/>
      <c r="D1" s="288"/>
      <c r="E1" s="288"/>
      <c r="F1" s="288"/>
      <c r="G1" s="288"/>
      <c r="H1" s="288"/>
      <c r="I1" s="288"/>
      <c r="J1" s="288"/>
      <c r="K1" s="288"/>
      <c r="L1" s="288"/>
      <c r="M1" s="288"/>
      <c r="N1" s="288"/>
      <c r="O1" s="288"/>
      <c r="P1" s="288"/>
      <c r="Q1" s="288"/>
      <c r="R1" s="288"/>
      <c r="S1" s="288"/>
      <c r="T1" s="161" t="s">
        <v>96</v>
      </c>
      <c r="U1" s="161"/>
      <c r="V1" s="161"/>
      <c r="W1" s="161"/>
      <c r="X1" s="155">
        <v>43480</v>
      </c>
      <c r="Y1" s="156"/>
      <c r="Z1" s="156"/>
      <c r="AA1" s="156"/>
      <c r="AB1" s="156"/>
      <c r="AC1" s="157"/>
      <c r="AF1" s="161" t="s">
        <v>150</v>
      </c>
      <c r="AG1" s="161"/>
      <c r="AH1" s="161"/>
      <c r="AI1" s="161"/>
      <c r="AJ1" s="161"/>
      <c r="AK1" s="161"/>
      <c r="AL1" s="161"/>
      <c r="AM1" s="161"/>
      <c r="AN1" s="161"/>
      <c r="AO1" s="161"/>
      <c r="AP1" s="161"/>
      <c r="AQ1" s="161"/>
      <c r="AR1" s="287" t="s">
        <v>148</v>
      </c>
      <c r="AS1" s="287"/>
      <c r="AT1" s="287"/>
      <c r="AU1" s="287"/>
      <c r="AV1" s="287"/>
      <c r="AW1" s="287"/>
      <c r="AX1" s="287"/>
      <c r="AY1" s="287"/>
      <c r="AZ1" s="287"/>
      <c r="BA1" s="162" t="s">
        <v>158</v>
      </c>
      <c r="BB1" s="163"/>
      <c r="BC1" s="163"/>
      <c r="BD1" s="163"/>
      <c r="BE1" s="163"/>
      <c r="BF1" s="163"/>
      <c r="BG1" s="163"/>
      <c r="BH1" s="163"/>
      <c r="BI1" s="163"/>
      <c r="BJ1" s="163"/>
    </row>
    <row r="2" spans="1:62" ht="11.25" customHeight="1" x14ac:dyDescent="0.15">
      <c r="B2" s="288"/>
      <c r="C2" s="288"/>
      <c r="D2" s="288"/>
      <c r="E2" s="288"/>
      <c r="F2" s="288"/>
      <c r="G2" s="288"/>
      <c r="H2" s="288"/>
      <c r="I2" s="288"/>
      <c r="J2" s="288"/>
      <c r="K2" s="288"/>
      <c r="L2" s="288"/>
      <c r="M2" s="288"/>
      <c r="N2" s="288"/>
      <c r="O2" s="288"/>
      <c r="P2" s="288"/>
      <c r="Q2" s="288"/>
      <c r="R2" s="288"/>
      <c r="S2" s="288"/>
      <c r="T2" s="161"/>
      <c r="U2" s="161"/>
      <c r="V2" s="161"/>
      <c r="W2" s="161"/>
      <c r="X2" s="158"/>
      <c r="Y2" s="159"/>
      <c r="Z2" s="159"/>
      <c r="AA2" s="159"/>
      <c r="AB2" s="159"/>
      <c r="AC2" s="160"/>
      <c r="AF2" s="161"/>
      <c r="AG2" s="161"/>
      <c r="AH2" s="161"/>
      <c r="AI2" s="161"/>
      <c r="AJ2" s="161"/>
      <c r="AK2" s="161"/>
      <c r="AL2" s="161"/>
      <c r="AM2" s="161"/>
      <c r="AN2" s="161"/>
      <c r="AO2" s="161"/>
      <c r="AP2" s="161"/>
      <c r="AQ2" s="161"/>
      <c r="AS2" s="107"/>
      <c r="AT2" s="136" t="s">
        <v>112</v>
      </c>
      <c r="BA2" s="163"/>
      <c r="BB2" s="163"/>
      <c r="BC2" s="163"/>
      <c r="BD2" s="163"/>
      <c r="BE2" s="163"/>
      <c r="BF2" s="163"/>
      <c r="BG2" s="163"/>
      <c r="BH2" s="163"/>
      <c r="BI2" s="163"/>
      <c r="BJ2" s="163"/>
    </row>
    <row r="3" spans="1:62" ht="15" customHeight="1" x14ac:dyDescent="0.15">
      <c r="B3" s="1" t="s">
        <v>0</v>
      </c>
      <c r="C3" s="2"/>
      <c r="D3" s="2"/>
      <c r="E3" s="2"/>
      <c r="F3" s="2"/>
      <c r="G3" s="2"/>
      <c r="H3" s="96" t="s">
        <v>97</v>
      </c>
      <c r="I3" s="95"/>
      <c r="J3" s="2"/>
      <c r="K3" s="2"/>
      <c r="L3" s="2"/>
      <c r="M3" s="2"/>
      <c r="N3" s="2"/>
      <c r="O3" s="2"/>
      <c r="P3" s="2"/>
      <c r="Q3" s="2"/>
      <c r="R3" s="2"/>
      <c r="S3" s="2"/>
      <c r="BA3" s="163"/>
      <c r="BB3" s="163"/>
      <c r="BC3" s="163"/>
      <c r="BD3" s="163"/>
      <c r="BE3" s="163"/>
      <c r="BF3" s="163"/>
      <c r="BG3" s="163"/>
      <c r="BH3" s="163"/>
      <c r="BI3" s="163"/>
      <c r="BJ3" s="163"/>
    </row>
    <row r="4" spans="1:62" ht="15.75" customHeight="1" x14ac:dyDescent="0.15">
      <c r="B4" s="289" t="s">
        <v>1</v>
      </c>
      <c r="C4" s="290"/>
      <c r="D4" s="290"/>
      <c r="E4" s="290"/>
      <c r="F4" s="290"/>
      <c r="G4" s="290"/>
      <c r="H4" s="290"/>
      <c r="I4" s="290"/>
      <c r="K4" s="290" t="s">
        <v>2</v>
      </c>
      <c r="L4" s="290"/>
      <c r="M4" s="290"/>
      <c r="N4" s="290"/>
      <c r="P4" s="290" t="s">
        <v>3</v>
      </c>
      <c r="Q4" s="290"/>
      <c r="R4" s="290"/>
      <c r="S4" s="290"/>
      <c r="U4" s="290" t="s">
        <v>4</v>
      </c>
      <c r="V4" s="290"/>
      <c r="W4" s="290"/>
      <c r="X4" s="290"/>
      <c r="Y4" s="290"/>
      <c r="Z4" s="290"/>
      <c r="AA4" s="290"/>
      <c r="AB4" s="290"/>
      <c r="AC4" s="3"/>
      <c r="AE4" s="3" t="s">
        <v>146</v>
      </c>
      <c r="AF4" s="3"/>
      <c r="AG4" s="3"/>
      <c r="AH4" s="3"/>
      <c r="AI4" s="3"/>
      <c r="AJ4" s="3"/>
      <c r="AK4" s="3"/>
      <c r="AL4" s="3"/>
      <c r="AM4" s="3"/>
      <c r="AN4" s="3"/>
      <c r="AO4" s="3"/>
      <c r="AP4" s="3"/>
      <c r="AQ4" s="3"/>
      <c r="AR4" s="3"/>
      <c r="AS4" s="3"/>
      <c r="AT4" s="3"/>
      <c r="AU4" s="3"/>
      <c r="AV4" s="3"/>
      <c r="AW4" s="3"/>
      <c r="AX4" s="4"/>
      <c r="AY4" s="3" t="s">
        <v>5</v>
      </c>
      <c r="AZ4" s="3"/>
      <c r="BA4" s="3"/>
      <c r="BB4" s="3"/>
      <c r="BC4" s="3"/>
      <c r="BD4" s="3"/>
    </row>
    <row r="5" spans="1:62" ht="15.75" customHeight="1" x14ac:dyDescent="0.15">
      <c r="B5" s="283" t="str">
        <f>D12</f>
        <v>太郎</v>
      </c>
      <c r="C5" s="283"/>
      <c r="D5" s="283"/>
      <c r="E5" s="5" t="s">
        <v>7</v>
      </c>
      <c r="F5" s="291">
        <v>400</v>
      </c>
      <c r="G5" s="292"/>
      <c r="H5" s="293"/>
      <c r="I5" s="5" t="s">
        <v>8</v>
      </c>
      <c r="K5" s="294">
        <f>F5-(F5*0.25)</f>
        <v>300</v>
      </c>
      <c r="L5" s="294"/>
      <c r="M5" s="294"/>
      <c r="N5" s="5" t="s">
        <v>8</v>
      </c>
      <c r="O5" s="6"/>
      <c r="P5" s="295">
        <f>K5/15</f>
        <v>20</v>
      </c>
      <c r="Q5" s="295"/>
      <c r="R5" s="295"/>
      <c r="S5" s="5" t="s">
        <v>155</v>
      </c>
      <c r="U5" s="296" t="s">
        <v>9</v>
      </c>
      <c r="V5" s="296"/>
      <c r="W5" s="296"/>
      <c r="X5" s="296"/>
      <c r="Y5" s="296"/>
      <c r="Z5" s="296"/>
      <c r="AA5" s="296"/>
      <c r="AB5" s="296"/>
      <c r="AC5" s="296"/>
      <c r="AE5" s="296" t="s">
        <v>10</v>
      </c>
      <c r="AF5" s="296"/>
      <c r="AG5" s="296"/>
      <c r="AH5" s="296"/>
      <c r="AI5" s="296"/>
      <c r="AJ5" s="296"/>
      <c r="AK5" s="296"/>
      <c r="AL5" s="296"/>
      <c r="AM5" s="296"/>
      <c r="AN5" s="7"/>
      <c r="AO5" s="7"/>
      <c r="AP5" s="7"/>
      <c r="AR5" s="7" t="s">
        <v>149</v>
      </c>
      <c r="AS5" s="7"/>
      <c r="AT5" s="7"/>
      <c r="AU5" s="7"/>
      <c r="AV5" s="7"/>
      <c r="AW5" s="7"/>
      <c r="AY5" s="7" t="s">
        <v>11</v>
      </c>
      <c r="AZ5" s="7"/>
      <c r="BA5" s="7"/>
      <c r="BB5" s="7"/>
      <c r="BC5" s="7"/>
      <c r="BD5" s="7"/>
    </row>
    <row r="6" spans="1:62" ht="15.75" customHeight="1" x14ac:dyDescent="0.15">
      <c r="B6" s="274" t="str">
        <f>D14</f>
        <v>花子</v>
      </c>
      <c r="C6" s="274"/>
      <c r="D6" s="274"/>
      <c r="E6" s="8" t="s">
        <v>7</v>
      </c>
      <c r="F6" s="279">
        <v>300</v>
      </c>
      <c r="G6" s="280"/>
      <c r="H6" s="281"/>
      <c r="I6" s="8" t="s">
        <v>8</v>
      </c>
      <c r="K6" s="276">
        <f>F6-(F6*0.25)</f>
        <v>225</v>
      </c>
      <c r="L6" s="276"/>
      <c r="M6" s="276"/>
      <c r="N6" s="8" t="s">
        <v>8</v>
      </c>
      <c r="O6" s="6"/>
      <c r="P6" s="282">
        <f>K6/15</f>
        <v>15</v>
      </c>
      <c r="Q6" s="282"/>
      <c r="R6" s="282"/>
      <c r="S6" s="8" t="s">
        <v>155</v>
      </c>
      <c r="U6" s="283" t="str">
        <f>$B$5</f>
        <v>太郎</v>
      </c>
      <c r="V6" s="283"/>
      <c r="W6" s="5" t="s">
        <v>7</v>
      </c>
      <c r="X6" s="284" t="s">
        <v>12</v>
      </c>
      <c r="Y6" s="285"/>
      <c r="Z6" s="167">
        <v>13</v>
      </c>
      <c r="AA6" s="168"/>
      <c r="AB6" s="169"/>
      <c r="AC6" s="5" t="s">
        <v>13</v>
      </c>
      <c r="AE6" s="283" t="str">
        <f>$B$5</f>
        <v>太郎</v>
      </c>
      <c r="AF6" s="283"/>
      <c r="AG6" s="5" t="s">
        <v>7</v>
      </c>
      <c r="AH6" s="284" t="s">
        <v>12</v>
      </c>
      <c r="AI6" s="285"/>
      <c r="AJ6" s="9">
        <f>Z6-P5</f>
        <v>-7</v>
      </c>
      <c r="AK6" s="5" t="s">
        <v>13</v>
      </c>
      <c r="AL6" s="5"/>
      <c r="AM6" s="286">
        <f>AJ6*12</f>
        <v>-84</v>
      </c>
      <c r="AN6" s="286"/>
      <c r="AO6" s="5" t="s">
        <v>14</v>
      </c>
      <c r="AP6" s="5"/>
      <c r="AR6" s="5" t="s">
        <v>15</v>
      </c>
      <c r="AS6" s="10">
        <f>65-G12</f>
        <v>30</v>
      </c>
      <c r="AT6" s="5" t="s">
        <v>16</v>
      </c>
      <c r="AU6" s="273">
        <f>(AM6*AS6)+AY6</f>
        <v>-1520</v>
      </c>
      <c r="AV6" s="273"/>
      <c r="AW6" s="5" t="s">
        <v>17</v>
      </c>
      <c r="AY6" s="206">
        <v>1000</v>
      </c>
      <c r="AZ6" s="207"/>
      <c r="BA6" s="207"/>
      <c r="BB6" s="208"/>
      <c r="BC6" t="s">
        <v>17</v>
      </c>
    </row>
    <row r="7" spans="1:62" ht="15.75" customHeight="1" x14ac:dyDescent="0.15">
      <c r="B7" s="274" t="s">
        <v>18</v>
      </c>
      <c r="C7" s="274"/>
      <c r="D7" s="274"/>
      <c r="E7" s="8"/>
      <c r="F7" s="275">
        <f>F5+F6</f>
        <v>700</v>
      </c>
      <c r="G7" s="275"/>
      <c r="H7" s="275"/>
      <c r="I7" s="8" t="s">
        <v>8</v>
      </c>
      <c r="K7" s="276">
        <f>K5+K6</f>
        <v>525</v>
      </c>
      <c r="L7" s="276"/>
      <c r="M7" s="276"/>
      <c r="N7" s="8" t="s">
        <v>8</v>
      </c>
      <c r="P7" s="277">
        <f>P5+P6</f>
        <v>35</v>
      </c>
      <c r="Q7" s="277"/>
      <c r="R7" s="277"/>
      <c r="S7" s="8" t="s">
        <v>8</v>
      </c>
      <c r="U7" s="274" t="str">
        <f>$B$6</f>
        <v>花子</v>
      </c>
      <c r="V7" s="274"/>
      <c r="W7" s="8" t="s">
        <v>7</v>
      </c>
      <c r="X7" s="278" t="s">
        <v>12</v>
      </c>
      <c r="Y7" s="278"/>
      <c r="Z7" s="164">
        <v>13</v>
      </c>
      <c r="AA7" s="165"/>
      <c r="AB7" s="166"/>
      <c r="AC7" s="8" t="s">
        <v>13</v>
      </c>
      <c r="AE7" s="274" t="str">
        <f>$B$6</f>
        <v>花子</v>
      </c>
      <c r="AF7" s="274"/>
      <c r="AG7" s="8" t="s">
        <v>7</v>
      </c>
      <c r="AH7" s="278" t="s">
        <v>12</v>
      </c>
      <c r="AI7" s="278"/>
      <c r="AJ7" s="11">
        <f>Z7-P6</f>
        <v>-2</v>
      </c>
      <c r="AK7" s="8" t="s">
        <v>13</v>
      </c>
      <c r="AL7" s="8"/>
      <c r="AM7" s="269">
        <f>AJ7*12</f>
        <v>-24</v>
      </c>
      <c r="AN7" s="269"/>
      <c r="AO7" s="8" t="s">
        <v>14</v>
      </c>
      <c r="AP7" s="8"/>
      <c r="AR7" s="8" t="s">
        <v>15</v>
      </c>
      <c r="AS7" s="12">
        <f>65-G14</f>
        <v>32</v>
      </c>
      <c r="AT7" s="8" t="s">
        <v>16</v>
      </c>
      <c r="AU7" s="270">
        <f>(AM7*AS7)+AY7</f>
        <v>1232</v>
      </c>
      <c r="AV7" s="270"/>
      <c r="AW7" s="8" t="s">
        <v>17</v>
      </c>
      <c r="AY7" s="206">
        <v>2000</v>
      </c>
      <c r="AZ7" s="207"/>
      <c r="BA7" s="207"/>
      <c r="BB7" s="208"/>
      <c r="BC7" t="s">
        <v>17</v>
      </c>
    </row>
    <row r="8" spans="1:62" ht="15.75" customHeight="1" x14ac:dyDescent="0.15">
      <c r="L8" s="132" t="s">
        <v>156</v>
      </c>
      <c r="N8" s="133"/>
      <c r="U8" s="97"/>
      <c r="AC8" s="129" t="s">
        <v>166</v>
      </c>
      <c r="AU8" t="s">
        <v>147</v>
      </c>
    </row>
    <row r="9" spans="1:62" ht="15.75" customHeight="1" x14ac:dyDescent="0.35">
      <c r="A9" s="13"/>
      <c r="B9" s="271" t="s">
        <v>19</v>
      </c>
      <c r="C9" s="271"/>
      <c r="D9" s="271"/>
      <c r="E9" s="271"/>
      <c r="F9" s="271"/>
      <c r="G9" s="271"/>
      <c r="H9" s="271"/>
      <c r="I9" s="271"/>
      <c r="J9" s="14"/>
      <c r="K9" s="15">
        <v>1</v>
      </c>
      <c r="L9" s="15">
        <v>2</v>
      </c>
      <c r="M9" s="15">
        <v>3</v>
      </c>
      <c r="N9" s="15">
        <v>4</v>
      </c>
      <c r="O9" s="15">
        <v>5</v>
      </c>
      <c r="P9" s="15">
        <v>6</v>
      </c>
      <c r="Q9" s="15">
        <v>7</v>
      </c>
      <c r="R9" s="15">
        <v>8</v>
      </c>
      <c r="S9" s="15">
        <v>9</v>
      </c>
      <c r="T9" s="16">
        <v>10</v>
      </c>
      <c r="U9" s="15">
        <v>11</v>
      </c>
      <c r="V9" s="15">
        <v>12</v>
      </c>
      <c r="W9" s="15">
        <v>13</v>
      </c>
      <c r="X9" s="15">
        <v>14</v>
      </c>
      <c r="Y9" s="15">
        <v>15</v>
      </c>
      <c r="Z9" s="15">
        <v>16</v>
      </c>
      <c r="AA9" s="15">
        <v>17</v>
      </c>
      <c r="AB9" s="15">
        <v>18</v>
      </c>
      <c r="AC9" s="15">
        <v>19</v>
      </c>
      <c r="AD9" s="16">
        <v>20</v>
      </c>
      <c r="AE9" s="15">
        <v>21</v>
      </c>
      <c r="AF9" s="15">
        <v>22</v>
      </c>
      <c r="AG9" s="15">
        <v>23</v>
      </c>
      <c r="AH9" s="15">
        <v>24</v>
      </c>
      <c r="AI9" s="15">
        <v>25</v>
      </c>
      <c r="AJ9" s="15">
        <v>26</v>
      </c>
      <c r="AK9" s="15">
        <v>27</v>
      </c>
      <c r="AL9" s="15">
        <v>28</v>
      </c>
      <c r="AM9" s="15">
        <v>29</v>
      </c>
      <c r="AN9" s="16">
        <v>30</v>
      </c>
      <c r="AO9" s="15">
        <v>31</v>
      </c>
      <c r="AP9" s="15">
        <v>32</v>
      </c>
      <c r="AQ9" s="15">
        <v>33</v>
      </c>
      <c r="AR9" s="15">
        <v>34</v>
      </c>
      <c r="AS9" s="15">
        <v>35</v>
      </c>
      <c r="AT9" s="15">
        <v>36</v>
      </c>
      <c r="AU9" s="15">
        <v>37</v>
      </c>
      <c r="AV9" s="15">
        <v>38</v>
      </c>
      <c r="AW9" s="15">
        <v>39</v>
      </c>
      <c r="AX9" s="15">
        <v>40</v>
      </c>
      <c r="AY9" s="15"/>
      <c r="AZ9" s="13"/>
      <c r="BB9" s="3" t="s">
        <v>20</v>
      </c>
      <c r="BC9" s="3"/>
      <c r="BD9" s="3"/>
      <c r="BE9" s="3"/>
      <c r="BF9" s="3"/>
      <c r="BG9" s="3"/>
      <c r="BH9" s="3"/>
      <c r="BI9" s="3"/>
    </row>
    <row r="10" spans="1:62" ht="27" customHeight="1" x14ac:dyDescent="0.35">
      <c r="B10" s="272" t="s">
        <v>21</v>
      </c>
      <c r="C10" s="272"/>
      <c r="D10" s="272"/>
      <c r="E10" s="272"/>
      <c r="F10" s="272"/>
      <c r="G10" s="272"/>
      <c r="H10" s="272"/>
      <c r="I10" s="272"/>
      <c r="J10" s="272"/>
      <c r="K10" s="102"/>
      <c r="L10" s="102"/>
      <c r="M10" s="102"/>
      <c r="N10" s="102"/>
      <c r="O10" s="102"/>
      <c r="P10" s="102"/>
      <c r="Q10" s="102"/>
      <c r="R10" s="102"/>
      <c r="S10" s="102"/>
      <c r="T10" s="103"/>
      <c r="U10" s="102"/>
      <c r="V10" s="102"/>
      <c r="W10" s="102"/>
      <c r="X10" s="102"/>
      <c r="Y10" s="102"/>
      <c r="Z10" s="102"/>
      <c r="AA10" s="102"/>
      <c r="AB10" s="102"/>
      <c r="AC10" s="102"/>
      <c r="AD10" s="103"/>
      <c r="AE10" s="102"/>
      <c r="AF10" s="102"/>
      <c r="AG10" s="102"/>
      <c r="AH10" s="102"/>
      <c r="AI10" s="102"/>
      <c r="AJ10" s="102"/>
      <c r="AK10" s="102"/>
      <c r="AL10" s="102"/>
      <c r="AM10" s="102"/>
      <c r="AN10" s="103"/>
      <c r="AO10" s="102"/>
      <c r="AP10" s="102"/>
      <c r="AQ10" s="102"/>
      <c r="AR10" s="102"/>
      <c r="AS10" s="102"/>
      <c r="AT10" s="102"/>
      <c r="AU10" s="102"/>
      <c r="AV10" s="102"/>
      <c r="AW10" s="102"/>
      <c r="AX10" s="102"/>
      <c r="AY10" s="102"/>
      <c r="AZ10" s="104"/>
      <c r="BB10" s="200" t="s">
        <v>22</v>
      </c>
      <c r="BC10" s="200"/>
      <c r="BD10" s="200"/>
      <c r="BE10" s="266">
        <v>5</v>
      </c>
      <c r="BF10" s="267"/>
      <c r="BG10" s="268"/>
      <c r="BH10" s="17" t="s">
        <v>8</v>
      </c>
      <c r="BI10" s="17"/>
    </row>
    <row r="11" spans="1:62" ht="8.25" customHeight="1" x14ac:dyDescent="0.15">
      <c r="B11" s="18"/>
      <c r="C11" s="18"/>
      <c r="D11" s="18"/>
      <c r="E11" s="18"/>
      <c r="F11" s="18"/>
      <c r="G11" s="18"/>
      <c r="H11" s="18"/>
      <c r="I11" s="18"/>
      <c r="J11" s="18"/>
      <c r="K11" s="19">
        <f>G12</f>
        <v>35</v>
      </c>
      <c r="L11" s="19">
        <f>K11+1</f>
        <v>36</v>
      </c>
      <c r="M11" s="19">
        <f>L11+1</f>
        <v>37</v>
      </c>
      <c r="N11" s="19">
        <f t="shared" ref="N11:AC11" si="0">M11+1</f>
        <v>38</v>
      </c>
      <c r="O11" s="19">
        <f t="shared" si="0"/>
        <v>39</v>
      </c>
      <c r="P11" s="19">
        <f t="shared" si="0"/>
        <v>40</v>
      </c>
      <c r="Q11" s="19">
        <f t="shared" si="0"/>
        <v>41</v>
      </c>
      <c r="R11" s="19">
        <f t="shared" si="0"/>
        <v>42</v>
      </c>
      <c r="S11" s="19">
        <f t="shared" si="0"/>
        <v>43</v>
      </c>
      <c r="T11" s="20">
        <f t="shared" si="0"/>
        <v>44</v>
      </c>
      <c r="U11" s="19">
        <f t="shared" si="0"/>
        <v>45</v>
      </c>
      <c r="V11" s="19">
        <f t="shared" si="0"/>
        <v>46</v>
      </c>
      <c r="W11" s="19">
        <f t="shared" si="0"/>
        <v>47</v>
      </c>
      <c r="X11" s="19">
        <f t="shared" si="0"/>
        <v>48</v>
      </c>
      <c r="Y11" s="19">
        <f t="shared" si="0"/>
        <v>49</v>
      </c>
      <c r="Z11" s="19">
        <f t="shared" si="0"/>
        <v>50</v>
      </c>
      <c r="AA11" s="19">
        <f t="shared" si="0"/>
        <v>51</v>
      </c>
      <c r="AB11" s="19">
        <f t="shared" si="0"/>
        <v>52</v>
      </c>
      <c r="AC11" s="19">
        <f t="shared" si="0"/>
        <v>53</v>
      </c>
      <c r="AD11" s="20">
        <f t="shared" ref="AD11:AS11" si="1">AC11+1</f>
        <v>54</v>
      </c>
      <c r="AE11" s="19">
        <f t="shared" si="1"/>
        <v>55</v>
      </c>
      <c r="AF11" s="19">
        <f t="shared" si="1"/>
        <v>56</v>
      </c>
      <c r="AG11" s="19">
        <f t="shared" si="1"/>
        <v>57</v>
      </c>
      <c r="AH11" s="19">
        <f t="shared" si="1"/>
        <v>58</v>
      </c>
      <c r="AI11" s="19">
        <f t="shared" si="1"/>
        <v>59</v>
      </c>
      <c r="AJ11" s="19">
        <f t="shared" si="1"/>
        <v>60</v>
      </c>
      <c r="AK11" s="19">
        <f t="shared" si="1"/>
        <v>61</v>
      </c>
      <c r="AL11" s="19">
        <f t="shared" si="1"/>
        <v>62</v>
      </c>
      <c r="AM11" s="19">
        <f t="shared" si="1"/>
        <v>63</v>
      </c>
      <c r="AN11" s="20">
        <f t="shared" si="1"/>
        <v>64</v>
      </c>
      <c r="AO11" s="19">
        <f t="shared" si="1"/>
        <v>65</v>
      </c>
      <c r="AP11" s="19">
        <f t="shared" si="1"/>
        <v>66</v>
      </c>
      <c r="AQ11" s="19">
        <f t="shared" si="1"/>
        <v>67</v>
      </c>
      <c r="AR11" s="19">
        <f t="shared" si="1"/>
        <v>68</v>
      </c>
      <c r="AS11" s="19">
        <f t="shared" si="1"/>
        <v>69</v>
      </c>
      <c r="AT11" s="19">
        <f t="shared" ref="AT11:AX11" si="2">AS11+1</f>
        <v>70</v>
      </c>
      <c r="AU11" s="19">
        <f t="shared" si="2"/>
        <v>71</v>
      </c>
      <c r="AV11" s="19">
        <f t="shared" si="2"/>
        <v>72</v>
      </c>
      <c r="AW11" s="19">
        <f t="shared" si="2"/>
        <v>73</v>
      </c>
      <c r="AX11" s="19">
        <f t="shared" si="2"/>
        <v>74</v>
      </c>
      <c r="AY11" s="18"/>
      <c r="BB11" s="137" t="s">
        <v>23</v>
      </c>
      <c r="BC11" s="104"/>
      <c r="BD11" s="104"/>
    </row>
    <row r="12" spans="1:62" ht="27" customHeight="1" x14ac:dyDescent="0.15">
      <c r="B12" s="195" t="s">
        <v>24</v>
      </c>
      <c r="C12" s="195"/>
      <c r="D12" s="191" t="s">
        <v>6</v>
      </c>
      <c r="E12" s="193"/>
      <c r="F12" t="s">
        <v>7</v>
      </c>
      <c r="G12" s="261">
        <v>35</v>
      </c>
      <c r="H12" s="262"/>
      <c r="I12" t="s">
        <v>25</v>
      </c>
      <c r="K12" s="104"/>
      <c r="L12" s="104"/>
      <c r="M12" s="104"/>
      <c r="N12" s="104"/>
      <c r="O12" s="104"/>
      <c r="P12" s="104"/>
      <c r="Q12" s="104"/>
      <c r="R12" s="104"/>
      <c r="S12" s="104"/>
      <c r="T12" s="105"/>
      <c r="U12" s="104"/>
      <c r="V12" s="104"/>
      <c r="W12" s="104"/>
      <c r="X12" s="104"/>
      <c r="Y12" s="104"/>
      <c r="Z12" s="104"/>
      <c r="AA12" s="104"/>
      <c r="AB12" s="104"/>
      <c r="AC12" s="104"/>
      <c r="AD12" s="105"/>
      <c r="AE12" s="104"/>
      <c r="AF12" s="104"/>
      <c r="AG12" s="104"/>
      <c r="AH12" s="104"/>
      <c r="AI12" s="104"/>
      <c r="AJ12" s="104"/>
      <c r="AK12" s="104"/>
      <c r="AL12" s="104"/>
      <c r="AM12" s="104"/>
      <c r="AN12" s="105"/>
      <c r="AO12" s="104"/>
      <c r="AP12" s="104"/>
      <c r="AQ12" s="104"/>
      <c r="AR12" s="104"/>
      <c r="AS12" s="104"/>
      <c r="AT12" s="104"/>
      <c r="AU12" s="104"/>
      <c r="AV12" s="104"/>
      <c r="AW12" s="104"/>
      <c r="AX12" s="104"/>
      <c r="AY12" s="104"/>
      <c r="AZ12" s="104"/>
      <c r="BB12" s="200" t="s">
        <v>26</v>
      </c>
      <c r="BC12" s="200"/>
      <c r="BD12" s="200"/>
      <c r="BE12" s="191">
        <v>4</v>
      </c>
      <c r="BF12" s="192"/>
      <c r="BG12" s="193"/>
      <c r="BH12" s="17" t="s">
        <v>8</v>
      </c>
      <c r="BI12" s="17"/>
    </row>
    <row r="13" spans="1:62" ht="8.25" customHeight="1" x14ac:dyDescent="0.15">
      <c r="B13" s="265"/>
      <c r="C13" s="265"/>
      <c r="D13" s="18"/>
      <c r="E13" s="18"/>
      <c r="F13" s="18"/>
      <c r="G13" s="18"/>
      <c r="H13" s="18"/>
      <c r="I13" s="18"/>
      <c r="J13" s="18"/>
      <c r="K13" s="19">
        <f>G14</f>
        <v>33</v>
      </c>
      <c r="L13" s="19">
        <f>K13+1</f>
        <v>34</v>
      </c>
      <c r="M13" s="19">
        <f>L13+1</f>
        <v>35</v>
      </c>
      <c r="N13" s="19">
        <f t="shared" ref="N13:AC13" si="3">M13+1</f>
        <v>36</v>
      </c>
      <c r="O13" s="19">
        <f t="shared" si="3"/>
        <v>37</v>
      </c>
      <c r="P13" s="19">
        <f t="shared" si="3"/>
        <v>38</v>
      </c>
      <c r="Q13" s="19">
        <f t="shared" si="3"/>
        <v>39</v>
      </c>
      <c r="R13" s="19">
        <f t="shared" si="3"/>
        <v>40</v>
      </c>
      <c r="S13" s="19">
        <f t="shared" si="3"/>
        <v>41</v>
      </c>
      <c r="T13" s="20">
        <f t="shared" si="3"/>
        <v>42</v>
      </c>
      <c r="U13" s="19">
        <f t="shared" si="3"/>
        <v>43</v>
      </c>
      <c r="V13" s="19">
        <f t="shared" si="3"/>
        <v>44</v>
      </c>
      <c r="W13" s="19">
        <f t="shared" si="3"/>
        <v>45</v>
      </c>
      <c r="X13" s="19">
        <f t="shared" si="3"/>
        <v>46</v>
      </c>
      <c r="Y13" s="19">
        <f t="shared" si="3"/>
        <v>47</v>
      </c>
      <c r="Z13" s="19">
        <f t="shared" si="3"/>
        <v>48</v>
      </c>
      <c r="AA13" s="19">
        <f t="shared" si="3"/>
        <v>49</v>
      </c>
      <c r="AB13" s="19">
        <f t="shared" si="3"/>
        <v>50</v>
      </c>
      <c r="AC13" s="19">
        <f t="shared" si="3"/>
        <v>51</v>
      </c>
      <c r="AD13" s="20">
        <f t="shared" ref="AD13:AS13" si="4">AC13+1</f>
        <v>52</v>
      </c>
      <c r="AE13" s="19">
        <f t="shared" si="4"/>
        <v>53</v>
      </c>
      <c r="AF13" s="19">
        <f t="shared" si="4"/>
        <v>54</v>
      </c>
      <c r="AG13" s="19">
        <f t="shared" si="4"/>
        <v>55</v>
      </c>
      <c r="AH13" s="19">
        <f t="shared" si="4"/>
        <v>56</v>
      </c>
      <c r="AI13" s="19">
        <f t="shared" si="4"/>
        <v>57</v>
      </c>
      <c r="AJ13" s="19">
        <f t="shared" si="4"/>
        <v>58</v>
      </c>
      <c r="AK13" s="19">
        <f t="shared" si="4"/>
        <v>59</v>
      </c>
      <c r="AL13" s="19">
        <f t="shared" si="4"/>
        <v>60</v>
      </c>
      <c r="AM13" s="19">
        <f t="shared" si="4"/>
        <v>61</v>
      </c>
      <c r="AN13" s="20">
        <f t="shared" si="4"/>
        <v>62</v>
      </c>
      <c r="AO13" s="19">
        <f t="shared" si="4"/>
        <v>63</v>
      </c>
      <c r="AP13" s="19">
        <f t="shared" si="4"/>
        <v>64</v>
      </c>
      <c r="AQ13" s="19">
        <f t="shared" si="4"/>
        <v>65</v>
      </c>
      <c r="AR13" s="19">
        <f t="shared" si="4"/>
        <v>66</v>
      </c>
      <c r="AS13" s="19">
        <f t="shared" si="4"/>
        <v>67</v>
      </c>
      <c r="AT13" s="19">
        <f t="shared" ref="AT13:AX13" si="5">AS13+1</f>
        <v>68</v>
      </c>
      <c r="AU13" s="19">
        <f t="shared" si="5"/>
        <v>69</v>
      </c>
      <c r="AV13" s="19">
        <f t="shared" si="5"/>
        <v>70</v>
      </c>
      <c r="AW13" s="19">
        <f t="shared" si="5"/>
        <v>71</v>
      </c>
      <c r="AX13" s="19">
        <f t="shared" si="5"/>
        <v>72</v>
      </c>
      <c r="AY13" s="18"/>
      <c r="BB13" s="137" t="s">
        <v>27</v>
      </c>
      <c r="BC13" s="104"/>
      <c r="BD13" s="104"/>
    </row>
    <row r="14" spans="1:62" ht="27" customHeight="1" x14ac:dyDescent="0.15">
      <c r="B14" s="195" t="s">
        <v>28</v>
      </c>
      <c r="C14" s="195"/>
      <c r="D14" s="191" t="s">
        <v>159</v>
      </c>
      <c r="E14" s="193"/>
      <c r="F14" t="s">
        <v>7</v>
      </c>
      <c r="G14" s="261">
        <v>33</v>
      </c>
      <c r="H14" s="262"/>
      <c r="I14" t="s">
        <v>25</v>
      </c>
      <c r="K14" s="104"/>
      <c r="L14" s="104"/>
      <c r="M14" s="104"/>
      <c r="N14" s="104"/>
      <c r="O14" s="104"/>
      <c r="P14" s="104"/>
      <c r="Q14" s="104"/>
      <c r="R14" s="104"/>
      <c r="S14" s="104"/>
      <c r="T14" s="105"/>
      <c r="U14" s="104"/>
      <c r="V14" s="104"/>
      <c r="W14" s="104"/>
      <c r="X14" s="104"/>
      <c r="Y14" s="104"/>
      <c r="Z14" s="104"/>
      <c r="AA14" s="104"/>
      <c r="AB14" s="104"/>
      <c r="AC14" s="104"/>
      <c r="AD14" s="105"/>
      <c r="AE14" s="104"/>
      <c r="AF14" s="104"/>
      <c r="AG14" s="104"/>
      <c r="AH14" s="104"/>
      <c r="AI14" s="104"/>
      <c r="AJ14" s="104"/>
      <c r="AK14" s="104"/>
      <c r="AL14" s="104"/>
      <c r="AM14" s="104"/>
      <c r="AN14" s="105"/>
      <c r="AO14" s="104"/>
      <c r="AP14" s="104"/>
      <c r="AQ14" s="104"/>
      <c r="AR14" s="104"/>
      <c r="AS14" s="104"/>
      <c r="AT14" s="104"/>
      <c r="AU14" s="104"/>
      <c r="AV14" s="104"/>
      <c r="AW14" s="104"/>
      <c r="AX14" s="104"/>
      <c r="AY14" s="104"/>
      <c r="AZ14" s="104"/>
      <c r="BB14" s="200" t="s">
        <v>29</v>
      </c>
      <c r="BC14" s="200"/>
      <c r="BD14" s="200"/>
      <c r="BE14" s="191">
        <v>4.0999999999999996</v>
      </c>
      <c r="BF14" s="192"/>
      <c r="BG14" s="193"/>
      <c r="BH14" s="17" t="s">
        <v>8</v>
      </c>
      <c r="BI14" s="17"/>
    </row>
    <row r="15" spans="1:62" ht="8.25" customHeight="1" x14ac:dyDescent="0.15">
      <c r="B15" s="265"/>
      <c r="C15" s="265"/>
      <c r="D15" s="18"/>
      <c r="E15" s="18"/>
      <c r="F15" s="18"/>
      <c r="G15" s="18"/>
      <c r="H15" s="18"/>
      <c r="I15" s="18"/>
      <c r="J15" s="18"/>
      <c r="K15" s="19">
        <f>G16</f>
        <v>6</v>
      </c>
      <c r="L15" s="19">
        <f>K15+1</f>
        <v>7</v>
      </c>
      <c r="M15" s="19">
        <f>L15+1</f>
        <v>8</v>
      </c>
      <c r="N15" s="19">
        <f t="shared" ref="N15:AC15" si="6">M15+1</f>
        <v>9</v>
      </c>
      <c r="O15" s="19">
        <f t="shared" si="6"/>
        <v>10</v>
      </c>
      <c r="P15" s="19">
        <f t="shared" si="6"/>
        <v>11</v>
      </c>
      <c r="Q15" s="19">
        <f t="shared" si="6"/>
        <v>12</v>
      </c>
      <c r="R15" s="19">
        <f t="shared" si="6"/>
        <v>13</v>
      </c>
      <c r="S15" s="19">
        <f t="shared" si="6"/>
        <v>14</v>
      </c>
      <c r="T15" s="20">
        <f t="shared" si="6"/>
        <v>15</v>
      </c>
      <c r="U15" s="19">
        <f t="shared" si="6"/>
        <v>16</v>
      </c>
      <c r="V15" s="19">
        <f t="shared" si="6"/>
        <v>17</v>
      </c>
      <c r="W15" s="19">
        <f t="shared" si="6"/>
        <v>18</v>
      </c>
      <c r="X15" s="19">
        <f t="shared" si="6"/>
        <v>19</v>
      </c>
      <c r="Y15" s="19">
        <f t="shared" si="6"/>
        <v>20</v>
      </c>
      <c r="Z15" s="19">
        <f t="shared" si="6"/>
        <v>21</v>
      </c>
      <c r="AA15" s="19">
        <f t="shared" si="6"/>
        <v>22</v>
      </c>
      <c r="AB15" s="19">
        <f t="shared" si="6"/>
        <v>23</v>
      </c>
      <c r="AC15" s="19">
        <f t="shared" si="6"/>
        <v>24</v>
      </c>
      <c r="AD15" s="20">
        <f t="shared" ref="AD15:AS15" si="7">AC15+1</f>
        <v>25</v>
      </c>
      <c r="AE15" s="19">
        <f t="shared" si="7"/>
        <v>26</v>
      </c>
      <c r="AF15" s="19">
        <f t="shared" si="7"/>
        <v>27</v>
      </c>
      <c r="AG15" s="19">
        <f t="shared" si="7"/>
        <v>28</v>
      </c>
      <c r="AH15" s="19">
        <f t="shared" si="7"/>
        <v>29</v>
      </c>
      <c r="AI15" s="19">
        <f t="shared" si="7"/>
        <v>30</v>
      </c>
      <c r="AJ15" s="19">
        <f t="shared" si="7"/>
        <v>31</v>
      </c>
      <c r="AK15" s="19">
        <f t="shared" si="7"/>
        <v>32</v>
      </c>
      <c r="AL15" s="19">
        <f t="shared" si="7"/>
        <v>33</v>
      </c>
      <c r="AM15" s="19">
        <f t="shared" si="7"/>
        <v>34</v>
      </c>
      <c r="AN15" s="20">
        <f t="shared" si="7"/>
        <v>35</v>
      </c>
      <c r="AO15" s="19">
        <f t="shared" si="7"/>
        <v>36</v>
      </c>
      <c r="AP15" s="19">
        <f t="shared" si="7"/>
        <v>37</v>
      </c>
      <c r="AQ15" s="19">
        <f t="shared" si="7"/>
        <v>38</v>
      </c>
      <c r="AR15" s="19">
        <f t="shared" si="7"/>
        <v>39</v>
      </c>
      <c r="AS15" s="19">
        <f t="shared" si="7"/>
        <v>40</v>
      </c>
      <c r="AT15" s="19">
        <f t="shared" ref="AT15:AX15" si="8">AS15+1</f>
        <v>41</v>
      </c>
      <c r="AU15" s="19">
        <f t="shared" si="8"/>
        <v>42</v>
      </c>
      <c r="AV15" s="19">
        <f t="shared" si="8"/>
        <v>43</v>
      </c>
      <c r="AW15" s="19">
        <f t="shared" si="8"/>
        <v>44</v>
      </c>
      <c r="AX15" s="19">
        <f t="shared" si="8"/>
        <v>45</v>
      </c>
      <c r="AY15" s="18"/>
      <c r="BB15" s="137" t="s">
        <v>30</v>
      </c>
      <c r="BC15" s="104"/>
      <c r="BD15" s="104"/>
    </row>
    <row r="16" spans="1:62" ht="27" customHeight="1" x14ac:dyDescent="0.15">
      <c r="B16" s="195" t="s">
        <v>31</v>
      </c>
      <c r="C16" s="195"/>
      <c r="D16" s="191" t="s">
        <v>32</v>
      </c>
      <c r="E16" s="193"/>
      <c r="F16" t="s">
        <v>7</v>
      </c>
      <c r="G16" s="261">
        <v>6</v>
      </c>
      <c r="H16" s="262"/>
      <c r="I16" t="s">
        <v>25</v>
      </c>
      <c r="K16" s="104"/>
      <c r="L16" s="104"/>
      <c r="M16" s="104"/>
      <c r="N16" s="104"/>
      <c r="O16" s="104"/>
      <c r="P16" s="104"/>
      <c r="Q16" s="104"/>
      <c r="R16" s="104"/>
      <c r="S16" s="104"/>
      <c r="T16" s="105"/>
      <c r="U16" s="104"/>
      <c r="V16" s="104"/>
      <c r="W16" s="104"/>
      <c r="X16" s="104"/>
      <c r="Y16" s="104"/>
      <c r="Z16" s="104"/>
      <c r="AA16" s="104"/>
      <c r="AB16" s="104"/>
      <c r="AC16" s="104"/>
      <c r="AD16" s="105"/>
      <c r="AE16" s="104"/>
      <c r="AF16" s="104"/>
      <c r="AG16" s="104"/>
      <c r="AH16" s="104"/>
      <c r="AI16" s="104"/>
      <c r="AJ16" s="104"/>
      <c r="AK16" s="104"/>
      <c r="AL16" s="104"/>
      <c r="AM16" s="104"/>
      <c r="AN16" s="105"/>
      <c r="AO16" s="104"/>
      <c r="AP16" s="104"/>
      <c r="AQ16" s="104"/>
      <c r="AR16" s="104"/>
      <c r="AS16" s="104"/>
      <c r="AT16" s="104"/>
      <c r="AU16" s="104"/>
      <c r="AV16" s="104"/>
      <c r="AW16" s="104"/>
      <c r="AX16" s="104"/>
      <c r="AY16" s="104"/>
      <c r="AZ16" s="104"/>
      <c r="BB16" s="200" t="s">
        <v>33</v>
      </c>
      <c r="BC16" s="200"/>
      <c r="BD16" s="200"/>
      <c r="BE16" s="191">
        <v>1.5</v>
      </c>
      <c r="BF16" s="192"/>
      <c r="BG16" s="193"/>
      <c r="BH16" s="17" t="s">
        <v>8</v>
      </c>
      <c r="BI16" s="17"/>
    </row>
    <row r="17" spans="2:61" ht="9" customHeight="1" x14ac:dyDescent="0.15">
      <c r="B17" s="265"/>
      <c r="C17" s="265"/>
      <c r="D17" s="18"/>
      <c r="E17" s="18"/>
      <c r="F17" s="18"/>
      <c r="G17" s="18"/>
      <c r="H17" s="18"/>
      <c r="I17" s="18"/>
      <c r="J17" s="18"/>
      <c r="K17" s="19">
        <f>G18</f>
        <v>2</v>
      </c>
      <c r="L17" s="19">
        <f>K17+1</f>
        <v>3</v>
      </c>
      <c r="M17" s="19">
        <f>L17+1</f>
        <v>4</v>
      </c>
      <c r="N17" s="19">
        <f t="shared" ref="N17:AC17" si="9">M17+1</f>
        <v>5</v>
      </c>
      <c r="O17" s="19">
        <f t="shared" si="9"/>
        <v>6</v>
      </c>
      <c r="P17" s="19">
        <f t="shared" si="9"/>
        <v>7</v>
      </c>
      <c r="Q17" s="19">
        <f t="shared" si="9"/>
        <v>8</v>
      </c>
      <c r="R17" s="19">
        <f t="shared" si="9"/>
        <v>9</v>
      </c>
      <c r="S17" s="19">
        <f t="shared" si="9"/>
        <v>10</v>
      </c>
      <c r="T17" s="20">
        <f t="shared" si="9"/>
        <v>11</v>
      </c>
      <c r="U17" s="19">
        <f t="shared" si="9"/>
        <v>12</v>
      </c>
      <c r="V17" s="19">
        <f t="shared" si="9"/>
        <v>13</v>
      </c>
      <c r="W17" s="19">
        <f t="shared" si="9"/>
        <v>14</v>
      </c>
      <c r="X17" s="19">
        <f t="shared" si="9"/>
        <v>15</v>
      </c>
      <c r="Y17" s="19">
        <f t="shared" si="9"/>
        <v>16</v>
      </c>
      <c r="Z17" s="19">
        <f t="shared" si="9"/>
        <v>17</v>
      </c>
      <c r="AA17" s="19">
        <f t="shared" si="9"/>
        <v>18</v>
      </c>
      <c r="AB17" s="19">
        <f t="shared" si="9"/>
        <v>19</v>
      </c>
      <c r="AC17" s="19">
        <f t="shared" si="9"/>
        <v>20</v>
      </c>
      <c r="AD17" s="20">
        <f t="shared" ref="AD17:AS17" si="10">AC17+1</f>
        <v>21</v>
      </c>
      <c r="AE17" s="19">
        <f t="shared" si="10"/>
        <v>22</v>
      </c>
      <c r="AF17" s="19">
        <f t="shared" si="10"/>
        <v>23</v>
      </c>
      <c r="AG17" s="19">
        <f t="shared" si="10"/>
        <v>24</v>
      </c>
      <c r="AH17" s="19">
        <f t="shared" si="10"/>
        <v>25</v>
      </c>
      <c r="AI17" s="19">
        <f t="shared" si="10"/>
        <v>26</v>
      </c>
      <c r="AJ17" s="19">
        <f t="shared" si="10"/>
        <v>27</v>
      </c>
      <c r="AK17" s="19">
        <f t="shared" si="10"/>
        <v>28</v>
      </c>
      <c r="AL17" s="19">
        <f t="shared" si="10"/>
        <v>29</v>
      </c>
      <c r="AM17" s="19">
        <f t="shared" si="10"/>
        <v>30</v>
      </c>
      <c r="AN17" s="20">
        <f t="shared" si="10"/>
        <v>31</v>
      </c>
      <c r="AO17" s="19">
        <f t="shared" si="10"/>
        <v>32</v>
      </c>
      <c r="AP17" s="19">
        <f t="shared" si="10"/>
        <v>33</v>
      </c>
      <c r="AQ17" s="19">
        <f t="shared" si="10"/>
        <v>34</v>
      </c>
      <c r="AR17" s="19">
        <f t="shared" si="10"/>
        <v>35</v>
      </c>
      <c r="AS17" s="19">
        <f t="shared" si="10"/>
        <v>36</v>
      </c>
      <c r="AT17" s="19">
        <f t="shared" ref="AT17:AX17" si="11">AS17+1</f>
        <v>37</v>
      </c>
      <c r="AU17" s="19">
        <f t="shared" si="11"/>
        <v>38</v>
      </c>
      <c r="AV17" s="19">
        <f t="shared" si="11"/>
        <v>39</v>
      </c>
      <c r="AW17" s="19">
        <f t="shared" si="11"/>
        <v>40</v>
      </c>
      <c r="AX17" s="19">
        <f t="shared" si="11"/>
        <v>41</v>
      </c>
      <c r="AY17" s="18"/>
      <c r="BB17" s="137" t="s">
        <v>34</v>
      </c>
      <c r="BC17" s="104"/>
      <c r="BD17" s="104"/>
    </row>
    <row r="18" spans="2:61" ht="27" customHeight="1" x14ac:dyDescent="0.15">
      <c r="B18" s="195" t="s">
        <v>31</v>
      </c>
      <c r="C18" s="195"/>
      <c r="D18" s="191" t="s">
        <v>161</v>
      </c>
      <c r="E18" s="193"/>
      <c r="F18" t="s">
        <v>7</v>
      </c>
      <c r="G18" s="261">
        <v>2</v>
      </c>
      <c r="H18" s="262"/>
      <c r="I18" t="s">
        <v>25</v>
      </c>
      <c r="K18" s="104"/>
      <c r="L18" s="104"/>
      <c r="M18" s="104"/>
      <c r="N18" s="104"/>
      <c r="O18" s="104"/>
      <c r="P18" s="104"/>
      <c r="Q18" s="104"/>
      <c r="R18" s="104"/>
      <c r="S18" s="104"/>
      <c r="T18" s="105"/>
      <c r="U18" s="104"/>
      <c r="V18" s="104"/>
      <c r="W18" s="104"/>
      <c r="X18" s="104"/>
      <c r="Y18" s="104"/>
      <c r="Z18" s="104"/>
      <c r="AA18" s="104"/>
      <c r="AB18" s="104"/>
      <c r="AC18" s="104"/>
      <c r="AD18" s="105"/>
      <c r="AE18" s="104"/>
      <c r="AF18" s="104"/>
      <c r="AG18" s="104"/>
      <c r="AH18" s="104"/>
      <c r="AI18" s="104"/>
      <c r="AJ18" s="104"/>
      <c r="AK18" s="104"/>
      <c r="AL18" s="104"/>
      <c r="AM18" s="104"/>
      <c r="AN18" s="105"/>
      <c r="AO18" s="104"/>
      <c r="AP18" s="104"/>
      <c r="AQ18" s="104"/>
      <c r="AR18" s="104"/>
      <c r="AS18" s="104"/>
      <c r="AT18" s="104"/>
      <c r="AU18" s="104"/>
      <c r="AV18" s="104"/>
      <c r="AW18" s="104"/>
      <c r="AX18" s="104"/>
      <c r="AY18" s="104"/>
      <c r="AZ18" s="104"/>
      <c r="BB18" s="200" t="s">
        <v>35</v>
      </c>
      <c r="BC18" s="200"/>
      <c r="BD18" s="200"/>
      <c r="BE18" s="191">
        <v>0.8</v>
      </c>
      <c r="BF18" s="192"/>
      <c r="BG18" s="193"/>
      <c r="BH18" s="17" t="s">
        <v>8</v>
      </c>
      <c r="BI18" s="17"/>
    </row>
    <row r="19" spans="2:61" ht="8.25" hidden="1" customHeight="1" x14ac:dyDescent="0.15">
      <c r="B19" s="194"/>
      <c r="C19" s="194"/>
      <c r="D19" s="18"/>
      <c r="E19" s="18"/>
      <c r="F19" s="18"/>
      <c r="G19" s="18"/>
      <c r="H19" s="18"/>
      <c r="I19" s="18"/>
      <c r="J19" s="18"/>
      <c r="K19" s="22">
        <f>G20</f>
        <v>0</v>
      </c>
      <c r="L19" s="22">
        <f>K19+1</f>
        <v>1</v>
      </c>
      <c r="M19" s="22">
        <f>L19+1</f>
        <v>2</v>
      </c>
      <c r="N19" s="22">
        <f t="shared" ref="N19:AC19" si="12">M19+1</f>
        <v>3</v>
      </c>
      <c r="O19" s="22">
        <f t="shared" si="12"/>
        <v>4</v>
      </c>
      <c r="P19" s="22">
        <f t="shared" si="12"/>
        <v>5</v>
      </c>
      <c r="Q19" s="22">
        <f t="shared" si="12"/>
        <v>6</v>
      </c>
      <c r="R19" s="22">
        <f t="shared" si="12"/>
        <v>7</v>
      </c>
      <c r="S19" s="22">
        <f t="shared" si="12"/>
        <v>8</v>
      </c>
      <c r="T19" s="23">
        <f t="shared" si="12"/>
        <v>9</v>
      </c>
      <c r="U19" s="22">
        <f t="shared" si="12"/>
        <v>10</v>
      </c>
      <c r="V19" s="22">
        <f t="shared" si="12"/>
        <v>11</v>
      </c>
      <c r="W19" s="22">
        <f t="shared" si="12"/>
        <v>12</v>
      </c>
      <c r="X19" s="22">
        <f t="shared" si="12"/>
        <v>13</v>
      </c>
      <c r="Y19" s="22">
        <f t="shared" si="12"/>
        <v>14</v>
      </c>
      <c r="Z19" s="22">
        <f t="shared" si="12"/>
        <v>15</v>
      </c>
      <c r="AA19" s="22">
        <f t="shared" si="12"/>
        <v>16</v>
      </c>
      <c r="AB19" s="22">
        <f t="shared" si="12"/>
        <v>17</v>
      </c>
      <c r="AC19" s="22">
        <f t="shared" si="12"/>
        <v>18</v>
      </c>
      <c r="AD19" s="23">
        <f t="shared" ref="AD19:AS19" si="13">AC19+1</f>
        <v>19</v>
      </c>
      <c r="AE19" s="22">
        <f t="shared" si="13"/>
        <v>20</v>
      </c>
      <c r="AF19" s="22">
        <f t="shared" si="13"/>
        <v>21</v>
      </c>
      <c r="AG19" s="22">
        <f t="shared" si="13"/>
        <v>22</v>
      </c>
      <c r="AH19" s="22">
        <f t="shared" si="13"/>
        <v>23</v>
      </c>
      <c r="AI19" s="22">
        <f t="shared" si="13"/>
        <v>24</v>
      </c>
      <c r="AJ19" s="22">
        <f t="shared" si="13"/>
        <v>25</v>
      </c>
      <c r="AK19" s="22">
        <f t="shared" si="13"/>
        <v>26</v>
      </c>
      <c r="AL19" s="22">
        <f t="shared" si="13"/>
        <v>27</v>
      </c>
      <c r="AM19" s="22">
        <f t="shared" si="13"/>
        <v>28</v>
      </c>
      <c r="AN19" s="23">
        <f t="shared" si="13"/>
        <v>29</v>
      </c>
      <c r="AO19" s="22">
        <f t="shared" si="13"/>
        <v>30</v>
      </c>
      <c r="AP19" s="22">
        <f t="shared" si="13"/>
        <v>31</v>
      </c>
      <c r="AQ19" s="22">
        <f t="shared" si="13"/>
        <v>32</v>
      </c>
      <c r="AR19" s="22">
        <f t="shared" si="13"/>
        <v>33</v>
      </c>
      <c r="AS19" s="22">
        <f t="shared" si="13"/>
        <v>34</v>
      </c>
      <c r="AT19" s="22">
        <f t="shared" ref="AT19:AX19" si="14">AS19+1</f>
        <v>35</v>
      </c>
      <c r="AU19" s="22">
        <f t="shared" si="14"/>
        <v>36</v>
      </c>
      <c r="AV19" s="22">
        <f t="shared" si="14"/>
        <v>37</v>
      </c>
      <c r="AW19" s="22">
        <f t="shared" si="14"/>
        <v>38</v>
      </c>
      <c r="AX19" s="22">
        <f t="shared" si="14"/>
        <v>39</v>
      </c>
      <c r="AY19" s="18"/>
      <c r="BB19" s="137" t="s">
        <v>36</v>
      </c>
      <c r="BC19" s="104"/>
      <c r="BD19" s="104"/>
    </row>
    <row r="20" spans="2:61" ht="12.75" hidden="1" customHeight="1" x14ac:dyDescent="0.15">
      <c r="B20" s="195" t="s">
        <v>31</v>
      </c>
      <c r="C20" s="195"/>
      <c r="D20" s="196"/>
      <c r="E20" s="197"/>
      <c r="F20" t="s">
        <v>7</v>
      </c>
      <c r="G20" s="198"/>
      <c r="H20" s="199"/>
      <c r="I20" t="s">
        <v>25</v>
      </c>
      <c r="T20" s="21"/>
      <c r="AD20" s="21"/>
      <c r="AN20" s="21"/>
      <c r="BB20" s="104"/>
      <c r="BC20" s="104"/>
      <c r="BD20" s="104"/>
    </row>
    <row r="21" spans="2:61" ht="8.25" customHeight="1" x14ac:dyDescent="0.15">
      <c r="B21" s="194"/>
      <c r="C21" s="194"/>
      <c r="D21" s="18"/>
      <c r="E21" s="18"/>
      <c r="F21" s="18"/>
      <c r="G21" s="18"/>
      <c r="H21" s="18"/>
      <c r="I21" s="18"/>
      <c r="J21" s="18"/>
      <c r="K21" s="22">
        <f>G22</f>
        <v>1</v>
      </c>
      <c r="L21" s="22">
        <f>K21+1</f>
        <v>2</v>
      </c>
      <c r="M21" s="22">
        <f>L21+1</f>
        <v>3</v>
      </c>
      <c r="N21" s="22">
        <f t="shared" ref="N21:AC21" si="15">M21+1</f>
        <v>4</v>
      </c>
      <c r="O21" s="22">
        <f t="shared" si="15"/>
        <v>5</v>
      </c>
      <c r="P21" s="22">
        <f t="shared" si="15"/>
        <v>6</v>
      </c>
      <c r="Q21" s="22">
        <f t="shared" si="15"/>
        <v>7</v>
      </c>
      <c r="R21" s="22">
        <f t="shared" si="15"/>
        <v>8</v>
      </c>
      <c r="S21" s="22">
        <f t="shared" si="15"/>
        <v>9</v>
      </c>
      <c r="T21" s="23">
        <f t="shared" si="15"/>
        <v>10</v>
      </c>
      <c r="U21" s="22">
        <f t="shared" si="15"/>
        <v>11</v>
      </c>
      <c r="V21" s="22">
        <f t="shared" si="15"/>
        <v>12</v>
      </c>
      <c r="W21" s="22">
        <f t="shared" si="15"/>
        <v>13</v>
      </c>
      <c r="X21" s="22">
        <f t="shared" si="15"/>
        <v>14</v>
      </c>
      <c r="Y21" s="22">
        <f t="shared" si="15"/>
        <v>15</v>
      </c>
      <c r="Z21" s="22">
        <f t="shared" si="15"/>
        <v>16</v>
      </c>
      <c r="AA21" s="22">
        <f t="shared" si="15"/>
        <v>17</v>
      </c>
      <c r="AB21" s="22">
        <f t="shared" si="15"/>
        <v>18</v>
      </c>
      <c r="AC21" s="22">
        <f t="shared" si="15"/>
        <v>19</v>
      </c>
      <c r="AD21" s="23">
        <f t="shared" ref="AD21:AS21" si="16">AC21+1</f>
        <v>20</v>
      </c>
      <c r="AE21" s="22">
        <f t="shared" si="16"/>
        <v>21</v>
      </c>
      <c r="AF21" s="22">
        <f t="shared" si="16"/>
        <v>22</v>
      </c>
      <c r="AG21" s="22">
        <f t="shared" si="16"/>
        <v>23</v>
      </c>
      <c r="AH21" s="22">
        <f t="shared" si="16"/>
        <v>24</v>
      </c>
      <c r="AI21" s="22">
        <f t="shared" si="16"/>
        <v>25</v>
      </c>
      <c r="AJ21" s="22">
        <f t="shared" si="16"/>
        <v>26</v>
      </c>
      <c r="AK21" s="22">
        <f t="shared" si="16"/>
        <v>27</v>
      </c>
      <c r="AL21" s="22">
        <f t="shared" si="16"/>
        <v>28</v>
      </c>
      <c r="AM21" s="22">
        <f t="shared" si="16"/>
        <v>29</v>
      </c>
      <c r="AN21" s="23">
        <f t="shared" si="16"/>
        <v>30</v>
      </c>
      <c r="AO21" s="22">
        <f t="shared" si="16"/>
        <v>31</v>
      </c>
      <c r="AP21" s="22">
        <f t="shared" si="16"/>
        <v>32</v>
      </c>
      <c r="AQ21" s="22">
        <f t="shared" si="16"/>
        <v>33</v>
      </c>
      <c r="AR21" s="22">
        <f t="shared" si="16"/>
        <v>34</v>
      </c>
      <c r="AS21" s="22">
        <f t="shared" si="16"/>
        <v>35</v>
      </c>
      <c r="AT21" s="22">
        <f t="shared" ref="AT21:AX21" si="17">AS21+1</f>
        <v>36</v>
      </c>
      <c r="AU21" s="22">
        <f t="shared" si="17"/>
        <v>37</v>
      </c>
      <c r="AV21" s="22">
        <f t="shared" si="17"/>
        <v>38</v>
      </c>
      <c r="AW21" s="22">
        <f t="shared" si="17"/>
        <v>39</v>
      </c>
      <c r="AX21" s="22">
        <f t="shared" si="17"/>
        <v>40</v>
      </c>
      <c r="AY21" s="18"/>
      <c r="BB21" s="137" t="s">
        <v>36</v>
      </c>
      <c r="BC21" s="104"/>
      <c r="BD21" s="104"/>
    </row>
    <row r="22" spans="2:61" ht="27" customHeight="1" x14ac:dyDescent="0.15">
      <c r="B22" s="195" t="s">
        <v>31</v>
      </c>
      <c r="C22" s="195"/>
      <c r="D22" s="191" t="s">
        <v>162</v>
      </c>
      <c r="E22" s="193"/>
      <c r="F22" s="317" t="s">
        <v>7</v>
      </c>
      <c r="G22" s="315">
        <v>1</v>
      </c>
      <c r="H22" s="316"/>
      <c r="I22" s="317" t="s">
        <v>25</v>
      </c>
      <c r="T22" s="21"/>
      <c r="AD22" s="21"/>
      <c r="AN22" s="21"/>
      <c r="BB22" s="200"/>
      <c r="BC22" s="200"/>
      <c r="BD22" s="201"/>
      <c r="BE22" s="191"/>
      <c r="BF22" s="192"/>
      <c r="BG22" s="193"/>
      <c r="BH22" s="17" t="s">
        <v>8</v>
      </c>
      <c r="BI22" s="17"/>
    </row>
    <row r="23" spans="2:61" ht="8.25" customHeight="1" x14ac:dyDescent="0.15">
      <c r="B23" s="265"/>
      <c r="C23" s="265"/>
      <c r="D23" s="18"/>
      <c r="E23" s="18"/>
      <c r="F23" s="18"/>
      <c r="G23" s="18"/>
      <c r="H23" s="18"/>
      <c r="I23" s="18"/>
      <c r="J23" s="18"/>
      <c r="K23" s="19">
        <f>G24</f>
        <v>0</v>
      </c>
      <c r="L23" s="19">
        <f>K23+1</f>
        <v>1</v>
      </c>
      <c r="M23" s="19">
        <f>L23+1</f>
        <v>2</v>
      </c>
      <c r="N23" s="19">
        <f t="shared" ref="N23" si="18">M23+1</f>
        <v>3</v>
      </c>
      <c r="O23" s="19">
        <f t="shared" ref="O23" si="19">N23+1</f>
        <v>4</v>
      </c>
      <c r="P23" s="19">
        <f t="shared" ref="P23" si="20">O23+1</f>
        <v>5</v>
      </c>
      <c r="Q23" s="19">
        <f t="shared" ref="Q23" si="21">P23+1</f>
        <v>6</v>
      </c>
      <c r="R23" s="19">
        <f t="shared" ref="R23" si="22">Q23+1</f>
        <v>7</v>
      </c>
      <c r="S23" s="19">
        <f t="shared" ref="S23" si="23">R23+1</f>
        <v>8</v>
      </c>
      <c r="T23" s="20">
        <f t="shared" ref="T23" si="24">S23+1</f>
        <v>9</v>
      </c>
      <c r="U23" s="19">
        <f t="shared" ref="U23" si="25">T23+1</f>
        <v>10</v>
      </c>
      <c r="V23" s="19">
        <f t="shared" ref="V23" si="26">U23+1</f>
        <v>11</v>
      </c>
      <c r="W23" s="19">
        <f t="shared" ref="W23" si="27">V23+1</f>
        <v>12</v>
      </c>
      <c r="X23" s="19">
        <f t="shared" ref="X23" si="28">W23+1</f>
        <v>13</v>
      </c>
      <c r="Y23" s="19">
        <f t="shared" ref="Y23" si="29">X23+1</f>
        <v>14</v>
      </c>
      <c r="Z23" s="19">
        <f t="shared" ref="Z23" si="30">Y23+1</f>
        <v>15</v>
      </c>
      <c r="AA23" s="19">
        <f t="shared" ref="AA23" si="31">Z23+1</f>
        <v>16</v>
      </c>
      <c r="AB23" s="19">
        <f t="shared" ref="AB23" si="32">AA23+1</f>
        <v>17</v>
      </c>
      <c r="AC23" s="19">
        <f t="shared" ref="AC23" si="33">AB23+1</f>
        <v>18</v>
      </c>
      <c r="AD23" s="20">
        <f t="shared" ref="AD23" si="34">AC23+1</f>
        <v>19</v>
      </c>
      <c r="AE23" s="19">
        <f t="shared" ref="AE23" si="35">AD23+1</f>
        <v>20</v>
      </c>
      <c r="AF23" s="19">
        <f t="shared" ref="AF23" si="36">AE23+1</f>
        <v>21</v>
      </c>
      <c r="AG23" s="19">
        <f t="shared" ref="AG23" si="37">AF23+1</f>
        <v>22</v>
      </c>
      <c r="AH23" s="19">
        <f t="shared" ref="AH23" si="38">AG23+1</f>
        <v>23</v>
      </c>
      <c r="AI23" s="19">
        <f t="shared" ref="AI23" si="39">AH23+1</f>
        <v>24</v>
      </c>
      <c r="AJ23" s="19">
        <f t="shared" ref="AJ23" si="40">AI23+1</f>
        <v>25</v>
      </c>
      <c r="AK23" s="19">
        <f t="shared" ref="AK23" si="41">AJ23+1</f>
        <v>26</v>
      </c>
      <c r="AL23" s="19">
        <f t="shared" ref="AL23" si="42">AK23+1</f>
        <v>27</v>
      </c>
      <c r="AM23" s="19">
        <f t="shared" ref="AM23" si="43">AL23+1</f>
        <v>28</v>
      </c>
      <c r="AN23" s="20">
        <f t="shared" ref="AN23" si="44">AM23+1</f>
        <v>29</v>
      </c>
      <c r="AO23" s="19">
        <f t="shared" ref="AO23" si="45">AN23+1</f>
        <v>30</v>
      </c>
      <c r="AP23" s="19">
        <f t="shared" ref="AP23" si="46">AO23+1</f>
        <v>31</v>
      </c>
      <c r="AQ23" s="19">
        <f t="shared" ref="AQ23" si="47">AP23+1</f>
        <v>32</v>
      </c>
      <c r="AR23" s="19">
        <f t="shared" ref="AR23" si="48">AQ23+1</f>
        <v>33</v>
      </c>
      <c r="AS23" s="19">
        <f t="shared" ref="AS23" si="49">AR23+1</f>
        <v>34</v>
      </c>
      <c r="AT23" s="19">
        <f t="shared" ref="AT23" si="50">AS23+1</f>
        <v>35</v>
      </c>
      <c r="AU23" s="19">
        <f t="shared" ref="AU23" si="51">AT23+1</f>
        <v>36</v>
      </c>
      <c r="AV23" s="19">
        <f t="shared" ref="AV23" si="52">AU23+1</f>
        <v>37</v>
      </c>
      <c r="AW23" s="19">
        <f t="shared" ref="AW23" si="53">AV23+1</f>
        <v>38</v>
      </c>
      <c r="AX23" s="19">
        <f t="shared" ref="AX23" si="54">AW23+1</f>
        <v>39</v>
      </c>
      <c r="AY23" s="18"/>
      <c r="BB23" s="137" t="s">
        <v>98</v>
      </c>
      <c r="BC23" s="104"/>
      <c r="BD23" s="104"/>
    </row>
    <row r="24" spans="2:61" ht="27" customHeight="1" x14ac:dyDescent="0.15">
      <c r="B24" s="195" t="s">
        <v>31</v>
      </c>
      <c r="C24" s="195"/>
      <c r="D24" s="191" t="s">
        <v>164</v>
      </c>
      <c r="E24" s="193"/>
      <c r="F24" t="s">
        <v>7</v>
      </c>
      <c r="G24" s="261">
        <v>0</v>
      </c>
      <c r="H24" s="262"/>
      <c r="I24" t="s">
        <v>25</v>
      </c>
      <c r="K24" s="104"/>
      <c r="L24" s="104"/>
      <c r="M24" s="104"/>
      <c r="N24" s="104"/>
      <c r="O24" s="104"/>
      <c r="P24" s="104"/>
      <c r="Q24" s="104"/>
      <c r="R24" s="104"/>
      <c r="S24" s="104"/>
      <c r="T24" s="105"/>
      <c r="U24" s="104"/>
      <c r="V24" s="104"/>
      <c r="W24" s="104"/>
      <c r="X24" s="104"/>
      <c r="Y24" s="104"/>
      <c r="Z24" s="104"/>
      <c r="AA24" s="104"/>
      <c r="AB24" s="104"/>
      <c r="AC24" s="104"/>
      <c r="AD24" s="105"/>
      <c r="AE24" s="104"/>
      <c r="AF24" s="104"/>
      <c r="AG24" s="104"/>
      <c r="AH24" s="104"/>
      <c r="AI24" s="104"/>
      <c r="AJ24" s="104"/>
      <c r="AK24" s="104"/>
      <c r="AL24" s="104"/>
      <c r="AM24" s="104"/>
      <c r="AN24" s="105"/>
      <c r="AO24" s="104"/>
      <c r="AP24" s="104"/>
      <c r="AQ24" s="104"/>
      <c r="AR24" s="104"/>
      <c r="AS24" s="104"/>
      <c r="AT24" s="104"/>
      <c r="AU24" s="104"/>
      <c r="AV24" s="104"/>
      <c r="AW24" s="104"/>
      <c r="AX24" s="104"/>
      <c r="AY24" s="104"/>
      <c r="AZ24" s="104"/>
      <c r="BB24" s="200"/>
      <c r="BC24" s="200"/>
      <c r="BD24" s="201"/>
      <c r="BE24" s="191"/>
      <c r="BF24" s="192"/>
      <c r="BG24" s="193"/>
      <c r="BH24" s="17" t="s">
        <v>8</v>
      </c>
      <c r="BI24" s="17"/>
    </row>
    <row r="25" spans="2:61" ht="8.25" hidden="1" customHeight="1" x14ac:dyDescent="0.15">
      <c r="B25" s="194"/>
      <c r="C25" s="194"/>
      <c r="D25" s="18"/>
      <c r="E25" s="18"/>
      <c r="F25" s="18"/>
      <c r="G25" s="18"/>
      <c r="H25" s="18"/>
      <c r="I25" s="18"/>
      <c r="J25" s="18"/>
      <c r="K25" s="22">
        <f>G26</f>
        <v>0</v>
      </c>
      <c r="L25" s="22">
        <f>K25+1</f>
        <v>1</v>
      </c>
      <c r="M25" s="22">
        <f>L25+1</f>
        <v>2</v>
      </c>
      <c r="N25" s="22">
        <f t="shared" ref="N25" si="55">M25+1</f>
        <v>3</v>
      </c>
      <c r="O25" s="22">
        <f t="shared" ref="O25" si="56">N25+1</f>
        <v>4</v>
      </c>
      <c r="P25" s="22">
        <f t="shared" ref="P25" si="57">O25+1</f>
        <v>5</v>
      </c>
      <c r="Q25" s="22">
        <f t="shared" ref="Q25" si="58">P25+1</f>
        <v>6</v>
      </c>
      <c r="R25" s="22">
        <f t="shared" ref="R25" si="59">Q25+1</f>
        <v>7</v>
      </c>
      <c r="S25" s="22">
        <f t="shared" ref="S25" si="60">R25+1</f>
        <v>8</v>
      </c>
      <c r="T25" s="23">
        <f t="shared" ref="T25" si="61">S25+1</f>
        <v>9</v>
      </c>
      <c r="U25" s="22">
        <f t="shared" ref="U25" si="62">T25+1</f>
        <v>10</v>
      </c>
      <c r="V25" s="22">
        <f t="shared" ref="V25" si="63">U25+1</f>
        <v>11</v>
      </c>
      <c r="W25" s="22">
        <f t="shared" ref="W25" si="64">V25+1</f>
        <v>12</v>
      </c>
      <c r="X25" s="22">
        <f t="shared" ref="X25" si="65">W25+1</f>
        <v>13</v>
      </c>
      <c r="Y25" s="22">
        <f t="shared" ref="Y25" si="66">X25+1</f>
        <v>14</v>
      </c>
      <c r="Z25" s="22">
        <f t="shared" ref="Z25" si="67">Y25+1</f>
        <v>15</v>
      </c>
      <c r="AA25" s="22">
        <f t="shared" ref="AA25" si="68">Z25+1</f>
        <v>16</v>
      </c>
      <c r="AB25" s="22">
        <f t="shared" ref="AB25" si="69">AA25+1</f>
        <v>17</v>
      </c>
      <c r="AC25" s="22">
        <f t="shared" ref="AC25" si="70">AB25+1</f>
        <v>18</v>
      </c>
      <c r="AD25" s="23">
        <f t="shared" ref="AD25" si="71">AC25+1</f>
        <v>19</v>
      </c>
      <c r="AE25" s="22">
        <f t="shared" ref="AE25" si="72">AD25+1</f>
        <v>20</v>
      </c>
      <c r="AF25" s="22">
        <f t="shared" ref="AF25" si="73">AE25+1</f>
        <v>21</v>
      </c>
      <c r="AG25" s="22">
        <f t="shared" ref="AG25" si="74">AF25+1</f>
        <v>22</v>
      </c>
      <c r="AH25" s="22">
        <f t="shared" ref="AH25" si="75">AG25+1</f>
        <v>23</v>
      </c>
      <c r="AI25" s="22">
        <f t="shared" ref="AI25" si="76">AH25+1</f>
        <v>24</v>
      </c>
      <c r="AJ25" s="22">
        <f t="shared" ref="AJ25" si="77">AI25+1</f>
        <v>25</v>
      </c>
      <c r="AK25" s="22">
        <f t="shared" ref="AK25" si="78">AJ25+1</f>
        <v>26</v>
      </c>
      <c r="AL25" s="22">
        <f t="shared" ref="AL25" si="79">AK25+1</f>
        <v>27</v>
      </c>
      <c r="AM25" s="22">
        <f t="shared" ref="AM25" si="80">AL25+1</f>
        <v>28</v>
      </c>
      <c r="AN25" s="23">
        <f t="shared" ref="AN25" si="81">AM25+1</f>
        <v>29</v>
      </c>
      <c r="AO25" s="22">
        <f t="shared" ref="AO25" si="82">AN25+1</f>
        <v>30</v>
      </c>
      <c r="AP25" s="22">
        <f t="shared" ref="AP25" si="83">AO25+1</f>
        <v>31</v>
      </c>
      <c r="AQ25" s="22">
        <f t="shared" ref="AQ25" si="84">AP25+1</f>
        <v>32</v>
      </c>
      <c r="AR25" s="22">
        <f t="shared" ref="AR25" si="85">AQ25+1</f>
        <v>33</v>
      </c>
      <c r="AS25" s="22">
        <f t="shared" ref="AS25" si="86">AR25+1</f>
        <v>34</v>
      </c>
      <c r="AT25" s="22">
        <f t="shared" ref="AT25" si="87">AS25+1</f>
        <v>35</v>
      </c>
      <c r="AU25" s="22">
        <f t="shared" ref="AU25" si="88">AT25+1</f>
        <v>36</v>
      </c>
      <c r="AV25" s="22">
        <f t="shared" ref="AV25" si="89">AU25+1</f>
        <v>37</v>
      </c>
      <c r="AW25" s="22">
        <f t="shared" ref="AW25" si="90">AV25+1</f>
        <v>38</v>
      </c>
      <c r="AX25" s="22">
        <f t="shared" ref="AX25" si="91">AW25+1</f>
        <v>39</v>
      </c>
      <c r="AY25" s="18"/>
      <c r="BB25" s="137" t="s">
        <v>36</v>
      </c>
      <c r="BC25" s="104"/>
      <c r="BD25" s="104"/>
    </row>
    <row r="26" spans="2:61" ht="27" hidden="1" customHeight="1" x14ac:dyDescent="0.15">
      <c r="B26" s="195" t="s">
        <v>31</v>
      </c>
      <c r="C26" s="195"/>
      <c r="D26" s="196"/>
      <c r="E26" s="197"/>
      <c r="F26" t="s">
        <v>7</v>
      </c>
      <c r="G26" s="198"/>
      <c r="H26" s="199"/>
      <c r="I26" t="s">
        <v>25</v>
      </c>
      <c r="T26" s="21"/>
      <c r="AD26" s="21"/>
      <c r="AN26" s="21"/>
      <c r="BB26" s="104"/>
      <c r="BC26" s="104"/>
      <c r="BD26" s="104"/>
    </row>
    <row r="27" spans="2:61" ht="8.25" hidden="1" customHeight="1" x14ac:dyDescent="0.15">
      <c r="B27" s="194"/>
      <c r="C27" s="194"/>
      <c r="D27" s="18"/>
      <c r="E27" s="18"/>
      <c r="F27" s="18"/>
      <c r="G27" s="18"/>
      <c r="H27" s="18"/>
      <c r="I27" s="18"/>
      <c r="J27" s="18"/>
      <c r="K27" s="22">
        <f>G28</f>
        <v>0</v>
      </c>
      <c r="L27" s="22">
        <f>K27+1</f>
        <v>1</v>
      </c>
      <c r="M27" s="22">
        <f>L27+1</f>
        <v>2</v>
      </c>
      <c r="N27" s="22">
        <f t="shared" ref="N27" si="92">M27+1</f>
        <v>3</v>
      </c>
      <c r="O27" s="22">
        <f t="shared" ref="O27" si="93">N27+1</f>
        <v>4</v>
      </c>
      <c r="P27" s="22">
        <f t="shared" ref="P27" si="94">O27+1</f>
        <v>5</v>
      </c>
      <c r="Q27" s="22">
        <f t="shared" ref="Q27" si="95">P27+1</f>
        <v>6</v>
      </c>
      <c r="R27" s="22">
        <f t="shared" ref="R27" si="96">Q27+1</f>
        <v>7</v>
      </c>
      <c r="S27" s="22">
        <f t="shared" ref="S27" si="97">R27+1</f>
        <v>8</v>
      </c>
      <c r="T27" s="23">
        <f t="shared" ref="T27" si="98">S27+1</f>
        <v>9</v>
      </c>
      <c r="U27" s="22">
        <f t="shared" ref="U27" si="99">T27+1</f>
        <v>10</v>
      </c>
      <c r="V27" s="22">
        <f t="shared" ref="V27" si="100">U27+1</f>
        <v>11</v>
      </c>
      <c r="W27" s="22">
        <f t="shared" ref="W27" si="101">V27+1</f>
        <v>12</v>
      </c>
      <c r="X27" s="22">
        <f t="shared" ref="X27" si="102">W27+1</f>
        <v>13</v>
      </c>
      <c r="Y27" s="22">
        <f t="shared" ref="Y27" si="103">X27+1</f>
        <v>14</v>
      </c>
      <c r="Z27" s="22">
        <f t="shared" ref="Z27" si="104">Y27+1</f>
        <v>15</v>
      </c>
      <c r="AA27" s="22">
        <f t="shared" ref="AA27" si="105">Z27+1</f>
        <v>16</v>
      </c>
      <c r="AB27" s="22">
        <f t="shared" ref="AB27" si="106">AA27+1</f>
        <v>17</v>
      </c>
      <c r="AC27" s="22">
        <f t="shared" ref="AC27" si="107">AB27+1</f>
        <v>18</v>
      </c>
      <c r="AD27" s="23">
        <f t="shared" ref="AD27" si="108">AC27+1</f>
        <v>19</v>
      </c>
      <c r="AE27" s="22">
        <f t="shared" ref="AE27" si="109">AD27+1</f>
        <v>20</v>
      </c>
      <c r="AF27" s="22">
        <f t="shared" ref="AF27" si="110">AE27+1</f>
        <v>21</v>
      </c>
      <c r="AG27" s="22">
        <f t="shared" ref="AG27" si="111">AF27+1</f>
        <v>22</v>
      </c>
      <c r="AH27" s="22">
        <f t="shared" ref="AH27" si="112">AG27+1</f>
        <v>23</v>
      </c>
      <c r="AI27" s="22">
        <f t="shared" ref="AI27" si="113">AH27+1</f>
        <v>24</v>
      </c>
      <c r="AJ27" s="22">
        <f t="shared" ref="AJ27" si="114">AI27+1</f>
        <v>25</v>
      </c>
      <c r="AK27" s="22">
        <f t="shared" ref="AK27" si="115">AJ27+1</f>
        <v>26</v>
      </c>
      <c r="AL27" s="22">
        <f t="shared" ref="AL27" si="116">AK27+1</f>
        <v>27</v>
      </c>
      <c r="AM27" s="22">
        <f t="shared" ref="AM27" si="117">AL27+1</f>
        <v>28</v>
      </c>
      <c r="AN27" s="23">
        <f t="shared" ref="AN27" si="118">AM27+1</f>
        <v>29</v>
      </c>
      <c r="AO27" s="22">
        <f t="shared" ref="AO27" si="119">AN27+1</f>
        <v>30</v>
      </c>
      <c r="AP27" s="22">
        <f t="shared" ref="AP27" si="120">AO27+1</f>
        <v>31</v>
      </c>
      <c r="AQ27" s="22">
        <f t="shared" ref="AQ27" si="121">AP27+1</f>
        <v>32</v>
      </c>
      <c r="AR27" s="22">
        <f t="shared" ref="AR27" si="122">AQ27+1</f>
        <v>33</v>
      </c>
      <c r="AS27" s="22">
        <f t="shared" ref="AS27" si="123">AR27+1</f>
        <v>34</v>
      </c>
      <c r="AT27" s="22">
        <f t="shared" ref="AT27" si="124">AS27+1</f>
        <v>35</v>
      </c>
      <c r="AU27" s="22">
        <f t="shared" ref="AU27" si="125">AT27+1</f>
        <v>36</v>
      </c>
      <c r="AV27" s="22">
        <f t="shared" ref="AV27" si="126">AU27+1</f>
        <v>37</v>
      </c>
      <c r="AW27" s="22">
        <f t="shared" ref="AW27" si="127">AV27+1</f>
        <v>38</v>
      </c>
      <c r="AX27" s="22">
        <f t="shared" ref="AX27" si="128">AW27+1</f>
        <v>39</v>
      </c>
      <c r="AY27" s="18"/>
      <c r="BB27" s="104"/>
      <c r="BC27" s="104"/>
      <c r="BD27" s="104"/>
    </row>
    <row r="28" spans="2:61" ht="27" hidden="1" customHeight="1" x14ac:dyDescent="0.15">
      <c r="B28" s="195" t="s">
        <v>31</v>
      </c>
      <c r="C28" s="195"/>
      <c r="D28" s="196"/>
      <c r="E28" s="197"/>
      <c r="F28" t="s">
        <v>7</v>
      </c>
      <c r="G28" s="198"/>
      <c r="H28" s="199"/>
      <c r="I28" t="s">
        <v>25</v>
      </c>
      <c r="T28" s="21"/>
      <c r="AD28" s="21"/>
      <c r="AN28" s="21"/>
      <c r="BB28" s="104"/>
      <c r="BC28" s="104"/>
      <c r="BD28" s="104"/>
    </row>
    <row r="29" spans="2:61" ht="7.5" customHeight="1" x14ac:dyDescent="0.15">
      <c r="B29" s="195"/>
      <c r="C29" s="195"/>
      <c r="T29" s="21"/>
      <c r="AD29" s="21"/>
      <c r="AN29" s="21"/>
      <c r="BB29" s="137" t="s">
        <v>98</v>
      </c>
      <c r="BC29" s="104"/>
      <c r="BD29" s="104"/>
    </row>
    <row r="30" spans="2:61" ht="8.25" customHeight="1" x14ac:dyDescent="0.15">
      <c r="B30" s="260"/>
      <c r="C30" s="260"/>
      <c r="D30" s="24"/>
      <c r="E30" s="24"/>
      <c r="F30" s="24"/>
      <c r="G30" s="24"/>
      <c r="H30" s="24"/>
      <c r="I30" s="24"/>
      <c r="J30" s="24"/>
      <c r="K30" s="25">
        <f>G31</f>
        <v>67</v>
      </c>
      <c r="L30" s="25">
        <f>K30+1</f>
        <v>68</v>
      </c>
      <c r="M30" s="25">
        <f>L30+1</f>
        <v>69</v>
      </c>
      <c r="N30" s="25">
        <f t="shared" ref="N30:AC30" si="129">M30+1</f>
        <v>70</v>
      </c>
      <c r="O30" s="25">
        <f t="shared" si="129"/>
        <v>71</v>
      </c>
      <c r="P30" s="25">
        <f t="shared" si="129"/>
        <v>72</v>
      </c>
      <c r="Q30" s="25">
        <f t="shared" si="129"/>
        <v>73</v>
      </c>
      <c r="R30" s="25">
        <f t="shared" si="129"/>
        <v>74</v>
      </c>
      <c r="S30" s="25">
        <f t="shared" si="129"/>
        <v>75</v>
      </c>
      <c r="T30" s="26">
        <f t="shared" si="129"/>
        <v>76</v>
      </c>
      <c r="U30" s="25">
        <f t="shared" si="129"/>
        <v>77</v>
      </c>
      <c r="V30" s="25">
        <f t="shared" si="129"/>
        <v>78</v>
      </c>
      <c r="W30" s="25">
        <f t="shared" si="129"/>
        <v>79</v>
      </c>
      <c r="X30" s="25">
        <f t="shared" si="129"/>
        <v>80</v>
      </c>
      <c r="Y30" s="25">
        <f t="shared" si="129"/>
        <v>81</v>
      </c>
      <c r="Z30" s="25">
        <f t="shared" si="129"/>
        <v>82</v>
      </c>
      <c r="AA30" s="25">
        <f t="shared" si="129"/>
        <v>83</v>
      </c>
      <c r="AB30" s="25">
        <f t="shared" si="129"/>
        <v>84</v>
      </c>
      <c r="AC30" s="25">
        <f t="shared" si="129"/>
        <v>85</v>
      </c>
      <c r="AD30" s="26">
        <f t="shared" ref="AD30:AS30" si="130">AC30+1</f>
        <v>86</v>
      </c>
      <c r="AE30" s="25">
        <f t="shared" si="130"/>
        <v>87</v>
      </c>
      <c r="AF30" s="25">
        <f t="shared" si="130"/>
        <v>88</v>
      </c>
      <c r="AG30" s="25">
        <f t="shared" si="130"/>
        <v>89</v>
      </c>
      <c r="AH30" s="25">
        <f t="shared" si="130"/>
        <v>90</v>
      </c>
      <c r="AI30" s="25">
        <f t="shared" si="130"/>
        <v>91</v>
      </c>
      <c r="AJ30" s="25">
        <f t="shared" si="130"/>
        <v>92</v>
      </c>
      <c r="AK30" s="25">
        <f t="shared" si="130"/>
        <v>93</v>
      </c>
      <c r="AL30" s="25">
        <f t="shared" si="130"/>
        <v>94</v>
      </c>
      <c r="AM30" s="25">
        <f t="shared" si="130"/>
        <v>95</v>
      </c>
      <c r="AN30" s="26">
        <f t="shared" si="130"/>
        <v>96</v>
      </c>
      <c r="AO30" s="25">
        <f t="shared" si="130"/>
        <v>97</v>
      </c>
      <c r="AP30" s="25">
        <f t="shared" si="130"/>
        <v>98</v>
      </c>
      <c r="AQ30" s="25">
        <f t="shared" si="130"/>
        <v>99</v>
      </c>
      <c r="AR30" s="25">
        <f t="shared" si="130"/>
        <v>100</v>
      </c>
      <c r="AS30" s="25">
        <f t="shared" si="130"/>
        <v>101</v>
      </c>
      <c r="AT30" s="25">
        <f t="shared" ref="AT30:AX30" si="131">AS30+1</f>
        <v>102</v>
      </c>
      <c r="AU30" s="25">
        <f t="shared" si="131"/>
        <v>103</v>
      </c>
      <c r="AV30" s="25">
        <f t="shared" si="131"/>
        <v>104</v>
      </c>
      <c r="AW30" s="25">
        <f t="shared" si="131"/>
        <v>105</v>
      </c>
      <c r="AX30" s="25">
        <f t="shared" si="131"/>
        <v>106</v>
      </c>
      <c r="AY30" s="24"/>
      <c r="BB30" s="104"/>
      <c r="BC30" s="104"/>
      <c r="BD30" s="104"/>
    </row>
    <row r="31" spans="2:61" ht="27" customHeight="1" x14ac:dyDescent="0.15">
      <c r="B31" s="195" t="s">
        <v>37</v>
      </c>
      <c r="C31" s="195"/>
      <c r="D31" s="191" t="s">
        <v>38</v>
      </c>
      <c r="E31" s="193"/>
      <c r="F31" t="s">
        <v>7</v>
      </c>
      <c r="G31" s="261">
        <v>67</v>
      </c>
      <c r="H31" s="262"/>
      <c r="I31" t="s">
        <v>25</v>
      </c>
      <c r="K31" s="104"/>
      <c r="L31" s="104"/>
      <c r="M31" s="104"/>
      <c r="N31" s="104"/>
      <c r="O31" s="104"/>
      <c r="P31" s="104"/>
      <c r="Q31" s="104"/>
      <c r="R31" s="104"/>
      <c r="S31" s="104"/>
      <c r="T31" s="105"/>
      <c r="U31" s="104"/>
      <c r="V31" s="104"/>
      <c r="W31" s="104"/>
      <c r="X31" s="104"/>
      <c r="Y31" s="104"/>
      <c r="Z31" s="104"/>
      <c r="AA31" s="104"/>
      <c r="AB31" s="104"/>
      <c r="AC31" s="104"/>
      <c r="AD31" s="105"/>
      <c r="AE31" s="104"/>
      <c r="AF31" s="104"/>
      <c r="AG31" s="104"/>
      <c r="AH31" s="104"/>
      <c r="AI31" s="104"/>
      <c r="AJ31" s="104"/>
      <c r="AK31" s="104"/>
      <c r="AL31" s="104"/>
      <c r="AM31" s="104"/>
      <c r="AN31" s="105"/>
      <c r="AO31" s="104"/>
      <c r="AP31" s="104"/>
      <c r="AQ31" s="104"/>
      <c r="AR31" s="104"/>
      <c r="AS31" s="104"/>
      <c r="AT31" s="104"/>
      <c r="AU31" s="104"/>
      <c r="AV31" s="104"/>
      <c r="AW31" s="104"/>
      <c r="AX31" s="104"/>
      <c r="AY31" s="104"/>
      <c r="AZ31" s="104"/>
      <c r="BB31" s="200" t="s">
        <v>39</v>
      </c>
      <c r="BC31" s="200"/>
      <c r="BD31" s="200"/>
      <c r="BE31" s="191">
        <v>1</v>
      </c>
      <c r="BF31" s="192"/>
      <c r="BG31" s="193"/>
      <c r="BH31" s="17" t="s">
        <v>8</v>
      </c>
      <c r="BI31" s="17"/>
    </row>
    <row r="32" spans="2:61" ht="8.25" customHeight="1" x14ac:dyDescent="0.15">
      <c r="B32" s="260"/>
      <c r="C32" s="260"/>
      <c r="D32" s="24"/>
      <c r="E32" s="24"/>
      <c r="F32" s="24"/>
      <c r="G32" s="24"/>
      <c r="H32" s="24"/>
      <c r="I32" s="24"/>
      <c r="J32" s="24"/>
      <c r="K32" s="25">
        <f>G33</f>
        <v>65</v>
      </c>
      <c r="L32" s="25">
        <f>K32+1</f>
        <v>66</v>
      </c>
      <c r="M32" s="25">
        <f>L32+1</f>
        <v>67</v>
      </c>
      <c r="N32" s="25">
        <f t="shared" ref="N32:AC32" si="132">M32+1</f>
        <v>68</v>
      </c>
      <c r="O32" s="25">
        <f t="shared" si="132"/>
        <v>69</v>
      </c>
      <c r="P32" s="25">
        <f t="shared" si="132"/>
        <v>70</v>
      </c>
      <c r="Q32" s="25">
        <f t="shared" si="132"/>
        <v>71</v>
      </c>
      <c r="R32" s="25">
        <f t="shared" si="132"/>
        <v>72</v>
      </c>
      <c r="S32" s="25">
        <f t="shared" si="132"/>
        <v>73</v>
      </c>
      <c r="T32" s="26">
        <f t="shared" si="132"/>
        <v>74</v>
      </c>
      <c r="U32" s="25">
        <f t="shared" si="132"/>
        <v>75</v>
      </c>
      <c r="V32" s="25">
        <f t="shared" si="132"/>
        <v>76</v>
      </c>
      <c r="W32" s="25">
        <f t="shared" si="132"/>
        <v>77</v>
      </c>
      <c r="X32" s="25">
        <f t="shared" si="132"/>
        <v>78</v>
      </c>
      <c r="Y32" s="25">
        <f t="shared" si="132"/>
        <v>79</v>
      </c>
      <c r="Z32" s="25">
        <f t="shared" si="132"/>
        <v>80</v>
      </c>
      <c r="AA32" s="25">
        <f t="shared" si="132"/>
        <v>81</v>
      </c>
      <c r="AB32" s="25">
        <f t="shared" si="132"/>
        <v>82</v>
      </c>
      <c r="AC32" s="25">
        <f t="shared" si="132"/>
        <v>83</v>
      </c>
      <c r="AD32" s="26">
        <f t="shared" ref="AD32:AS32" si="133">AC32+1</f>
        <v>84</v>
      </c>
      <c r="AE32" s="25">
        <f t="shared" si="133"/>
        <v>85</v>
      </c>
      <c r="AF32" s="25">
        <f t="shared" si="133"/>
        <v>86</v>
      </c>
      <c r="AG32" s="25">
        <f t="shared" si="133"/>
        <v>87</v>
      </c>
      <c r="AH32" s="25">
        <f t="shared" si="133"/>
        <v>88</v>
      </c>
      <c r="AI32" s="25">
        <f t="shared" si="133"/>
        <v>89</v>
      </c>
      <c r="AJ32" s="25">
        <f t="shared" si="133"/>
        <v>90</v>
      </c>
      <c r="AK32" s="25">
        <f t="shared" si="133"/>
        <v>91</v>
      </c>
      <c r="AL32" s="25">
        <f t="shared" si="133"/>
        <v>92</v>
      </c>
      <c r="AM32" s="25">
        <f t="shared" si="133"/>
        <v>93</v>
      </c>
      <c r="AN32" s="26">
        <f t="shared" si="133"/>
        <v>94</v>
      </c>
      <c r="AO32" s="25">
        <f t="shared" si="133"/>
        <v>95</v>
      </c>
      <c r="AP32" s="25">
        <f t="shared" si="133"/>
        <v>96</v>
      </c>
      <c r="AQ32" s="25">
        <f t="shared" si="133"/>
        <v>97</v>
      </c>
      <c r="AR32" s="25">
        <f t="shared" si="133"/>
        <v>98</v>
      </c>
      <c r="AS32" s="25">
        <f t="shared" si="133"/>
        <v>99</v>
      </c>
      <c r="AT32" s="25">
        <f t="shared" ref="AT32:AX32" si="134">AS32+1</f>
        <v>100</v>
      </c>
      <c r="AU32" s="25">
        <f t="shared" si="134"/>
        <v>101</v>
      </c>
      <c r="AV32" s="25">
        <f t="shared" si="134"/>
        <v>102</v>
      </c>
      <c r="AW32" s="25">
        <f t="shared" si="134"/>
        <v>103</v>
      </c>
      <c r="AX32" s="25">
        <f t="shared" si="134"/>
        <v>104</v>
      </c>
      <c r="AY32" s="27"/>
      <c r="BB32" s="137" t="s">
        <v>40</v>
      </c>
      <c r="BC32" s="104"/>
      <c r="BD32" s="104"/>
    </row>
    <row r="33" spans="1:61" ht="27" customHeight="1" x14ac:dyDescent="0.15">
      <c r="B33" s="195" t="s">
        <v>41</v>
      </c>
      <c r="C33" s="195"/>
      <c r="D33" s="191" t="s">
        <v>42</v>
      </c>
      <c r="E33" s="193"/>
      <c r="F33" t="s">
        <v>7</v>
      </c>
      <c r="G33" s="261">
        <v>65</v>
      </c>
      <c r="H33" s="262"/>
      <c r="I33" t="s">
        <v>25</v>
      </c>
      <c r="K33" s="104"/>
      <c r="L33" s="104"/>
      <c r="M33" s="104"/>
      <c r="N33" s="104"/>
      <c r="O33" s="104"/>
      <c r="P33" s="104"/>
      <c r="Q33" s="104"/>
      <c r="R33" s="104"/>
      <c r="S33" s="104"/>
      <c r="T33" s="105"/>
      <c r="U33" s="104"/>
      <c r="V33" s="104"/>
      <c r="W33" s="104"/>
      <c r="X33" s="104"/>
      <c r="Y33" s="104"/>
      <c r="Z33" s="104"/>
      <c r="AA33" s="104"/>
      <c r="AB33" s="104"/>
      <c r="AC33" s="104"/>
      <c r="AD33" s="105"/>
      <c r="AE33" s="104"/>
      <c r="AF33" s="104"/>
      <c r="AG33" s="104"/>
      <c r="AH33" s="104"/>
      <c r="AI33" s="104"/>
      <c r="AJ33" s="104"/>
      <c r="AK33" s="104"/>
      <c r="AL33" s="104"/>
      <c r="AM33" s="104"/>
      <c r="AN33" s="105"/>
      <c r="AO33" s="104"/>
      <c r="AP33" s="104"/>
      <c r="AQ33" s="104"/>
      <c r="AR33" s="104"/>
      <c r="AS33" s="104"/>
      <c r="AT33" s="104"/>
      <c r="AU33" s="104"/>
      <c r="AV33" s="104"/>
      <c r="AW33" s="104"/>
      <c r="AX33" s="104"/>
      <c r="AY33" s="104"/>
      <c r="AZ33" s="104"/>
      <c r="BB33" s="200" t="s">
        <v>43</v>
      </c>
      <c r="BC33" s="200"/>
      <c r="BD33" s="200"/>
      <c r="BE33" s="191">
        <v>1</v>
      </c>
      <c r="BF33" s="192"/>
      <c r="BG33" s="193"/>
      <c r="BH33" s="17" t="s">
        <v>8</v>
      </c>
      <c r="BI33" s="17"/>
    </row>
    <row r="34" spans="1:61" ht="8.25" customHeight="1" x14ac:dyDescent="0.15">
      <c r="B34" s="260"/>
      <c r="C34" s="260"/>
      <c r="D34" s="24"/>
      <c r="E34" s="24"/>
      <c r="F34" s="24"/>
      <c r="G34" s="24"/>
      <c r="H34" s="24"/>
      <c r="I34" s="24"/>
      <c r="J34" s="24"/>
      <c r="K34" s="25">
        <f>G35</f>
        <v>60</v>
      </c>
      <c r="L34" s="25">
        <f>K34+1</f>
        <v>61</v>
      </c>
      <c r="M34" s="25">
        <f>L34+1</f>
        <v>62</v>
      </c>
      <c r="N34" s="25">
        <f t="shared" ref="N34:AX34" si="135">M34+1</f>
        <v>63</v>
      </c>
      <c r="O34" s="25">
        <f t="shared" si="135"/>
        <v>64</v>
      </c>
      <c r="P34" s="25">
        <f t="shared" si="135"/>
        <v>65</v>
      </c>
      <c r="Q34" s="25">
        <f t="shared" si="135"/>
        <v>66</v>
      </c>
      <c r="R34" s="25">
        <f t="shared" si="135"/>
        <v>67</v>
      </c>
      <c r="S34" s="25">
        <f t="shared" si="135"/>
        <v>68</v>
      </c>
      <c r="T34" s="26">
        <f t="shared" si="135"/>
        <v>69</v>
      </c>
      <c r="U34" s="25">
        <f t="shared" si="135"/>
        <v>70</v>
      </c>
      <c r="V34" s="25">
        <f t="shared" si="135"/>
        <v>71</v>
      </c>
      <c r="W34" s="25">
        <f t="shared" si="135"/>
        <v>72</v>
      </c>
      <c r="X34" s="25">
        <f t="shared" si="135"/>
        <v>73</v>
      </c>
      <c r="Y34" s="25">
        <f t="shared" si="135"/>
        <v>74</v>
      </c>
      <c r="Z34" s="25">
        <f t="shared" si="135"/>
        <v>75</v>
      </c>
      <c r="AA34" s="25">
        <f t="shared" si="135"/>
        <v>76</v>
      </c>
      <c r="AB34" s="25">
        <f t="shared" si="135"/>
        <v>77</v>
      </c>
      <c r="AC34" s="25">
        <f t="shared" si="135"/>
        <v>78</v>
      </c>
      <c r="AD34" s="26">
        <f t="shared" si="135"/>
        <v>79</v>
      </c>
      <c r="AE34" s="25">
        <f t="shared" si="135"/>
        <v>80</v>
      </c>
      <c r="AF34" s="25">
        <f t="shared" si="135"/>
        <v>81</v>
      </c>
      <c r="AG34" s="25">
        <f t="shared" si="135"/>
        <v>82</v>
      </c>
      <c r="AH34" s="25">
        <f t="shared" si="135"/>
        <v>83</v>
      </c>
      <c r="AI34" s="25">
        <f t="shared" si="135"/>
        <v>84</v>
      </c>
      <c r="AJ34" s="25">
        <f t="shared" si="135"/>
        <v>85</v>
      </c>
      <c r="AK34" s="25">
        <f t="shared" si="135"/>
        <v>86</v>
      </c>
      <c r="AL34" s="25">
        <f t="shared" si="135"/>
        <v>87</v>
      </c>
      <c r="AM34" s="25">
        <f t="shared" si="135"/>
        <v>88</v>
      </c>
      <c r="AN34" s="26">
        <f t="shared" si="135"/>
        <v>89</v>
      </c>
      <c r="AO34" s="25">
        <f t="shared" si="135"/>
        <v>90</v>
      </c>
      <c r="AP34" s="25">
        <f t="shared" si="135"/>
        <v>91</v>
      </c>
      <c r="AQ34" s="25">
        <f t="shared" si="135"/>
        <v>92</v>
      </c>
      <c r="AR34" s="25">
        <f t="shared" si="135"/>
        <v>93</v>
      </c>
      <c r="AS34" s="25">
        <f t="shared" si="135"/>
        <v>94</v>
      </c>
      <c r="AT34" s="25">
        <f t="shared" si="135"/>
        <v>95</v>
      </c>
      <c r="AU34" s="25">
        <f t="shared" si="135"/>
        <v>96</v>
      </c>
      <c r="AV34" s="25">
        <f t="shared" si="135"/>
        <v>97</v>
      </c>
      <c r="AW34" s="25">
        <f t="shared" si="135"/>
        <v>98</v>
      </c>
      <c r="AX34" s="25">
        <f t="shared" si="135"/>
        <v>99</v>
      </c>
      <c r="AY34" s="24"/>
      <c r="BB34" s="137" t="s">
        <v>44</v>
      </c>
      <c r="BC34" s="104"/>
      <c r="BD34" s="104"/>
    </row>
    <row r="35" spans="1:61" ht="27" customHeight="1" x14ac:dyDescent="0.15">
      <c r="B35" s="195" t="s">
        <v>45</v>
      </c>
      <c r="C35" s="195"/>
      <c r="D35" s="191" t="s">
        <v>46</v>
      </c>
      <c r="E35" s="193"/>
      <c r="F35" t="s">
        <v>7</v>
      </c>
      <c r="G35" s="261">
        <v>60</v>
      </c>
      <c r="H35" s="262"/>
      <c r="I35" t="s">
        <v>25</v>
      </c>
      <c r="K35" s="104"/>
      <c r="L35" s="104"/>
      <c r="M35" s="104"/>
      <c r="N35" s="104"/>
      <c r="O35" s="104"/>
      <c r="P35" s="104"/>
      <c r="Q35" s="104"/>
      <c r="R35" s="104"/>
      <c r="S35" s="104"/>
      <c r="T35" s="105"/>
      <c r="U35" s="104"/>
      <c r="V35" s="104"/>
      <c r="W35" s="104"/>
      <c r="X35" s="104"/>
      <c r="Y35" s="104"/>
      <c r="Z35" s="104"/>
      <c r="AA35" s="104"/>
      <c r="AB35" s="104"/>
      <c r="AC35" s="104"/>
      <c r="AD35" s="105"/>
      <c r="AE35" s="104"/>
      <c r="AF35" s="104"/>
      <c r="AG35" s="104"/>
      <c r="AH35" s="104"/>
      <c r="AI35" s="104"/>
      <c r="AJ35" s="104"/>
      <c r="AK35" s="104"/>
      <c r="AL35" s="104"/>
      <c r="AM35" s="104"/>
      <c r="AN35" s="105"/>
      <c r="AO35" s="104"/>
      <c r="AP35" s="104"/>
      <c r="AQ35" s="104"/>
      <c r="AR35" s="104"/>
      <c r="AS35" s="104"/>
      <c r="AT35" s="104"/>
      <c r="AU35" s="104"/>
      <c r="AV35" s="104"/>
      <c r="AW35" s="104"/>
      <c r="AX35" s="104"/>
      <c r="AY35" s="104"/>
      <c r="AZ35" s="104"/>
      <c r="BB35" s="200" t="s">
        <v>47</v>
      </c>
      <c r="BC35" s="200"/>
      <c r="BD35" s="200"/>
      <c r="BE35" s="191">
        <v>2.5</v>
      </c>
      <c r="BF35" s="192"/>
      <c r="BG35" s="193"/>
      <c r="BH35" s="17" t="s">
        <v>8</v>
      </c>
      <c r="BI35" s="17"/>
    </row>
    <row r="36" spans="1:61" ht="8.25" customHeight="1" x14ac:dyDescent="0.15">
      <c r="B36" s="260"/>
      <c r="C36" s="260"/>
      <c r="D36" s="24"/>
      <c r="E36" s="24"/>
      <c r="F36" s="24"/>
      <c r="G36" s="24"/>
      <c r="H36" s="24"/>
      <c r="I36" s="24"/>
      <c r="J36" s="24"/>
      <c r="K36" s="25">
        <f>G37</f>
        <v>55</v>
      </c>
      <c r="L36" s="25">
        <f>K36+1</f>
        <v>56</v>
      </c>
      <c r="M36" s="25">
        <f>L36+1</f>
        <v>57</v>
      </c>
      <c r="N36" s="25">
        <f t="shared" ref="N36:AX36" si="136">M36+1</f>
        <v>58</v>
      </c>
      <c r="O36" s="25">
        <f t="shared" si="136"/>
        <v>59</v>
      </c>
      <c r="P36" s="25">
        <f t="shared" si="136"/>
        <v>60</v>
      </c>
      <c r="Q36" s="25">
        <f t="shared" si="136"/>
        <v>61</v>
      </c>
      <c r="R36" s="25">
        <f t="shared" si="136"/>
        <v>62</v>
      </c>
      <c r="S36" s="25">
        <f t="shared" si="136"/>
        <v>63</v>
      </c>
      <c r="T36" s="26">
        <f t="shared" si="136"/>
        <v>64</v>
      </c>
      <c r="U36" s="25">
        <f t="shared" si="136"/>
        <v>65</v>
      </c>
      <c r="V36" s="25">
        <f t="shared" si="136"/>
        <v>66</v>
      </c>
      <c r="W36" s="25">
        <f t="shared" si="136"/>
        <v>67</v>
      </c>
      <c r="X36" s="25">
        <f t="shared" si="136"/>
        <v>68</v>
      </c>
      <c r="Y36" s="25">
        <f t="shared" si="136"/>
        <v>69</v>
      </c>
      <c r="Z36" s="25">
        <f t="shared" si="136"/>
        <v>70</v>
      </c>
      <c r="AA36" s="25">
        <f t="shared" si="136"/>
        <v>71</v>
      </c>
      <c r="AB36" s="25">
        <f t="shared" si="136"/>
        <v>72</v>
      </c>
      <c r="AC36" s="25">
        <f t="shared" si="136"/>
        <v>73</v>
      </c>
      <c r="AD36" s="26">
        <f t="shared" si="136"/>
        <v>74</v>
      </c>
      <c r="AE36" s="25">
        <f t="shared" si="136"/>
        <v>75</v>
      </c>
      <c r="AF36" s="25">
        <f t="shared" si="136"/>
        <v>76</v>
      </c>
      <c r="AG36" s="25">
        <f t="shared" si="136"/>
        <v>77</v>
      </c>
      <c r="AH36" s="25">
        <f t="shared" si="136"/>
        <v>78</v>
      </c>
      <c r="AI36" s="25">
        <f t="shared" si="136"/>
        <v>79</v>
      </c>
      <c r="AJ36" s="25">
        <f t="shared" si="136"/>
        <v>80</v>
      </c>
      <c r="AK36" s="25">
        <f t="shared" si="136"/>
        <v>81</v>
      </c>
      <c r="AL36" s="25">
        <f t="shared" si="136"/>
        <v>82</v>
      </c>
      <c r="AM36" s="25">
        <f t="shared" si="136"/>
        <v>83</v>
      </c>
      <c r="AN36" s="26">
        <f t="shared" si="136"/>
        <v>84</v>
      </c>
      <c r="AO36" s="25">
        <f t="shared" si="136"/>
        <v>85</v>
      </c>
      <c r="AP36" s="25">
        <f t="shared" si="136"/>
        <v>86</v>
      </c>
      <c r="AQ36" s="25">
        <f t="shared" si="136"/>
        <v>87</v>
      </c>
      <c r="AR36" s="25">
        <f t="shared" si="136"/>
        <v>88</v>
      </c>
      <c r="AS36" s="25">
        <f t="shared" si="136"/>
        <v>89</v>
      </c>
      <c r="AT36" s="25">
        <f t="shared" si="136"/>
        <v>90</v>
      </c>
      <c r="AU36" s="25">
        <f t="shared" si="136"/>
        <v>91</v>
      </c>
      <c r="AV36" s="25">
        <f t="shared" si="136"/>
        <v>92</v>
      </c>
      <c r="AW36" s="25">
        <f t="shared" si="136"/>
        <v>93</v>
      </c>
      <c r="AX36" s="25">
        <f t="shared" si="136"/>
        <v>94</v>
      </c>
      <c r="AY36" s="27"/>
      <c r="BB36" s="137" t="s">
        <v>48</v>
      </c>
      <c r="BC36" s="104"/>
      <c r="BD36" s="104"/>
    </row>
    <row r="37" spans="1:61" ht="27" customHeight="1" x14ac:dyDescent="0.15">
      <c r="B37" s="195" t="s">
        <v>49</v>
      </c>
      <c r="C37" s="195"/>
      <c r="D37" s="191" t="s">
        <v>50</v>
      </c>
      <c r="E37" s="193"/>
      <c r="F37" t="s">
        <v>7</v>
      </c>
      <c r="G37" s="261">
        <v>55</v>
      </c>
      <c r="H37" s="262"/>
      <c r="I37" t="s">
        <v>25</v>
      </c>
      <c r="K37" s="104"/>
      <c r="L37" s="104"/>
      <c r="M37" s="104"/>
      <c r="N37" s="104"/>
      <c r="O37" s="104"/>
      <c r="P37" s="104"/>
      <c r="Q37" s="104"/>
      <c r="R37" s="104"/>
      <c r="S37" s="104"/>
      <c r="T37" s="105"/>
      <c r="U37" s="104"/>
      <c r="V37" s="104"/>
      <c r="W37" s="104"/>
      <c r="X37" s="104"/>
      <c r="Y37" s="104"/>
      <c r="Z37" s="104"/>
      <c r="AA37" s="104"/>
      <c r="AB37" s="104"/>
      <c r="AC37" s="104"/>
      <c r="AD37" s="105"/>
      <c r="AE37" s="104"/>
      <c r="AF37" s="104"/>
      <c r="AG37" s="104"/>
      <c r="AH37" s="104"/>
      <c r="AI37" s="104"/>
      <c r="AJ37" s="104"/>
      <c r="AK37" s="104"/>
      <c r="AL37" s="104"/>
      <c r="AM37" s="104"/>
      <c r="AN37" s="105"/>
      <c r="AO37" s="104"/>
      <c r="AP37" s="104"/>
      <c r="AQ37" s="104"/>
      <c r="AR37" s="104"/>
      <c r="AS37" s="104"/>
      <c r="AT37" s="104"/>
      <c r="AU37" s="104"/>
      <c r="AV37" s="104"/>
      <c r="AW37" s="104"/>
      <c r="AX37" s="104"/>
      <c r="AY37" s="104"/>
      <c r="AZ37" s="104"/>
      <c r="BB37" s="190" t="s">
        <v>18</v>
      </c>
      <c r="BC37" s="190"/>
      <c r="BD37" s="190"/>
      <c r="BE37" s="263">
        <f>SUM(BE10,BE12,BE14,BE16,BE18,BE31,BE33,BE35,BE24,BE22)</f>
        <v>19.899999999999999</v>
      </c>
      <c r="BF37" s="264"/>
      <c r="BG37" s="264"/>
      <c r="BH37" s="17" t="s">
        <v>8</v>
      </c>
      <c r="BI37" s="17"/>
    </row>
    <row r="38" spans="1:61" ht="9" customHeight="1" x14ac:dyDescent="0.15">
      <c r="T38" s="21"/>
      <c r="AD38" s="21"/>
      <c r="AN38" s="21"/>
    </row>
    <row r="39" spans="1:61" ht="6" customHeight="1"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28"/>
      <c r="AE39" s="13"/>
      <c r="AF39" s="13"/>
      <c r="AG39" s="13"/>
      <c r="AH39" s="13"/>
      <c r="AI39" s="13"/>
      <c r="AJ39" s="13"/>
      <c r="AK39" s="13"/>
      <c r="AL39" s="13"/>
      <c r="AM39" s="13"/>
      <c r="AN39" s="13"/>
      <c r="AO39" s="13"/>
      <c r="AP39" s="13"/>
      <c r="AQ39" s="13"/>
      <c r="AR39" s="13"/>
      <c r="AS39" s="13"/>
      <c r="AT39" s="13"/>
      <c r="AU39" s="13"/>
      <c r="AV39" s="13"/>
      <c r="AW39" s="13"/>
      <c r="AX39" s="13"/>
      <c r="AY39" s="13"/>
      <c r="AZ39" s="13"/>
      <c r="BA39" s="13"/>
    </row>
    <row r="40" spans="1:61" s="4" customFormat="1" ht="9.75" customHeight="1" x14ac:dyDescent="0.15"/>
    <row r="41" spans="1:61" ht="15.75" customHeight="1" x14ac:dyDescent="0.15">
      <c r="A41" s="29"/>
      <c r="B41" s="30" t="s">
        <v>51</v>
      </c>
      <c r="C41" s="29"/>
      <c r="D41" s="29"/>
      <c r="E41" s="29"/>
      <c r="F41" s="29" t="s">
        <v>153</v>
      </c>
      <c r="G41" s="29"/>
      <c r="H41" s="29"/>
      <c r="I41" s="29"/>
      <c r="J41" s="29"/>
      <c r="K41" s="29"/>
      <c r="L41" s="29"/>
      <c r="M41" s="29"/>
      <c r="N41" s="29"/>
      <c r="O41" s="29"/>
      <c r="P41" s="29"/>
      <c r="Q41" s="29"/>
      <c r="R41" s="29"/>
      <c r="S41" s="29"/>
      <c r="T41" s="29"/>
      <c r="U41" s="29"/>
      <c r="V41" s="29"/>
      <c r="W41" s="29"/>
      <c r="X41" s="29"/>
      <c r="Y41" s="29"/>
      <c r="Z41" s="29"/>
      <c r="AA41" s="29"/>
      <c r="AB41" s="29"/>
      <c r="AC41" s="29"/>
      <c r="AD41" s="30" t="s">
        <v>52</v>
      </c>
      <c r="AG41" s="31" t="s">
        <v>157</v>
      </c>
      <c r="BE41" s="187" t="s">
        <v>53</v>
      </c>
      <c r="BF41" s="188"/>
      <c r="BG41" s="188"/>
      <c r="BH41" s="188"/>
      <c r="BI41" s="188"/>
    </row>
    <row r="42" spans="1:61" ht="14.25" customHeight="1" x14ac:dyDescent="0.15">
      <c r="B42" s="29"/>
      <c r="C42" s="32" t="s">
        <v>54</v>
      </c>
      <c r="D42" s="33"/>
      <c r="E42" s="33"/>
      <c r="F42" s="33"/>
      <c r="G42" s="33"/>
      <c r="H42" s="33"/>
      <c r="I42" s="33"/>
      <c r="J42" s="34"/>
      <c r="K42" s="34"/>
      <c r="L42" s="34"/>
      <c r="M42" s="34"/>
      <c r="N42" s="34"/>
      <c r="O42" s="34"/>
      <c r="P42" s="34"/>
      <c r="Q42" s="34"/>
      <c r="R42" s="34"/>
      <c r="S42" s="34"/>
      <c r="T42" s="34"/>
      <c r="U42" s="34"/>
      <c r="V42" s="34"/>
      <c r="W42" s="34"/>
      <c r="X42" s="34"/>
      <c r="Y42" s="34"/>
      <c r="Z42" s="34"/>
      <c r="AA42" s="34"/>
      <c r="AB42" s="35"/>
      <c r="AC42" s="29"/>
      <c r="AE42" s="176" t="str">
        <f>D12</f>
        <v>太郎</v>
      </c>
      <c r="AF42" s="176"/>
      <c r="AQ42" s="176" t="str">
        <f>D14</f>
        <v>花子</v>
      </c>
      <c r="AR42" s="176"/>
      <c r="AS42" s="36" t="s">
        <v>55</v>
      </c>
      <c r="AZ42" s="135"/>
      <c r="BE42" s="189">
        <f>P7-BE37</f>
        <v>15.100000000000001</v>
      </c>
      <c r="BF42" s="189"/>
      <c r="BG42" s="189"/>
      <c r="BH42" s="189"/>
    </row>
    <row r="43" spans="1:61" ht="15" customHeight="1" x14ac:dyDescent="0.15">
      <c r="B43" s="29"/>
      <c r="C43" s="147" t="s">
        <v>154</v>
      </c>
      <c r="D43" s="147"/>
      <c r="E43" s="147"/>
      <c r="F43" s="147"/>
      <c r="G43" s="147"/>
      <c r="H43" s="147"/>
      <c r="I43" s="147"/>
      <c r="J43" s="147"/>
      <c r="K43" s="147"/>
      <c r="L43" s="29"/>
      <c r="M43" s="39" t="s">
        <v>56</v>
      </c>
      <c r="N43" s="40"/>
      <c r="O43" s="100" t="s">
        <v>57</v>
      </c>
      <c r="P43" s="40"/>
      <c r="Q43" s="40"/>
      <c r="R43" s="40"/>
      <c r="S43" s="40"/>
      <c r="T43" s="42" t="s">
        <v>58</v>
      </c>
      <c r="U43" s="40"/>
      <c r="V43" s="40"/>
      <c r="W43" s="40"/>
      <c r="X43" s="42" t="s">
        <v>59</v>
      </c>
      <c r="Y43" s="40"/>
      <c r="Z43" s="40"/>
      <c r="AA43" s="40"/>
      <c r="AB43" s="40"/>
      <c r="AC43" s="29"/>
      <c r="AE43" s="176"/>
      <c r="AF43" s="176"/>
      <c r="AG43" t="s">
        <v>7</v>
      </c>
      <c r="AK43" s="43" t="s">
        <v>60</v>
      </c>
      <c r="AQ43" s="176"/>
      <c r="AR43" s="176"/>
      <c r="AS43" t="s">
        <v>7</v>
      </c>
      <c r="AW43" s="43" t="s">
        <v>60</v>
      </c>
      <c r="BE43" s="189"/>
      <c r="BF43" s="189"/>
      <c r="BG43" s="189"/>
      <c r="BH43" s="189"/>
      <c r="BI43" t="s">
        <v>8</v>
      </c>
    </row>
    <row r="44" spans="1:61" ht="9.75" customHeight="1" x14ac:dyDescent="0.15">
      <c r="B44" s="29"/>
      <c r="C44" s="227">
        <v>35</v>
      </c>
      <c r="D44" s="228"/>
      <c r="E44" s="229"/>
      <c r="F44" s="29"/>
      <c r="G44" s="29"/>
      <c r="H44" s="233">
        <f>C44*12-120</f>
        <v>300</v>
      </c>
      <c r="I44" s="233"/>
      <c r="J44" s="29"/>
      <c r="K44" s="29"/>
      <c r="L44" s="29"/>
      <c r="M44" s="233">
        <f>H44*30</f>
        <v>9000</v>
      </c>
      <c r="N44" s="233"/>
      <c r="O44" s="233"/>
      <c r="P44" s="29"/>
      <c r="Q44" s="29"/>
      <c r="R44" s="29"/>
      <c r="S44" s="29"/>
      <c r="T44" s="227">
        <v>1500</v>
      </c>
      <c r="U44" s="229"/>
      <c r="V44" s="29"/>
      <c r="W44" s="29"/>
      <c r="X44" s="227">
        <v>1000</v>
      </c>
      <c r="Y44" s="229"/>
      <c r="Z44" s="29"/>
      <c r="AA44" s="29"/>
      <c r="AB44" s="29"/>
      <c r="AC44" s="29"/>
      <c r="AG44" s="178" t="s">
        <v>61</v>
      </c>
      <c r="AH44" s="179"/>
      <c r="AI44" s="180"/>
      <c r="AM44" s="176" t="s">
        <v>62</v>
      </c>
      <c r="AS44" s="178" t="s">
        <v>61</v>
      </c>
      <c r="AT44" s="179"/>
      <c r="AU44" s="180"/>
      <c r="AY44" s="176" t="s">
        <v>62</v>
      </c>
      <c r="BE44" s="259" t="s">
        <v>160</v>
      </c>
      <c r="BF44" s="259"/>
      <c r="BG44" s="259"/>
      <c r="BH44" s="259"/>
      <c r="BI44" s="259"/>
    </row>
    <row r="45" spans="1:61" ht="9.75" customHeight="1" x14ac:dyDescent="0.15">
      <c r="B45" s="29"/>
      <c r="C45" s="230"/>
      <c r="D45" s="231"/>
      <c r="E45" s="232"/>
      <c r="F45" s="44" t="s">
        <v>63</v>
      </c>
      <c r="G45" s="29"/>
      <c r="H45" s="233"/>
      <c r="I45" s="233"/>
      <c r="J45" s="45" t="s">
        <v>14</v>
      </c>
      <c r="K45" s="29"/>
      <c r="L45" s="29"/>
      <c r="M45" s="233"/>
      <c r="N45" s="233"/>
      <c r="O45" s="233"/>
      <c r="P45" s="45" t="s">
        <v>64</v>
      </c>
      <c r="Q45" s="29"/>
      <c r="R45" s="29"/>
      <c r="S45" s="29"/>
      <c r="T45" s="230"/>
      <c r="U45" s="232"/>
      <c r="V45" s="45" t="s">
        <v>17</v>
      </c>
      <c r="W45" s="29"/>
      <c r="X45" s="230"/>
      <c r="Y45" s="232"/>
      <c r="Z45" s="45" t="s">
        <v>17</v>
      </c>
      <c r="AA45" s="29"/>
      <c r="AB45" s="29"/>
      <c r="AC45" s="29"/>
      <c r="AG45" s="181"/>
      <c r="AH45" s="182"/>
      <c r="AI45" s="183"/>
      <c r="AM45" s="177"/>
      <c r="AS45" s="181"/>
      <c r="AT45" s="182"/>
      <c r="AU45" s="183"/>
      <c r="AY45" s="177"/>
      <c r="BE45" s="259"/>
      <c r="BF45" s="259"/>
      <c r="BG45" s="259"/>
      <c r="BH45" s="259"/>
      <c r="BI45" s="259"/>
    </row>
    <row r="46" spans="1:61" ht="12" customHeight="1" thickBot="1" x14ac:dyDescent="0.2">
      <c r="B46" s="29"/>
      <c r="C46" s="134" t="s">
        <v>115</v>
      </c>
      <c r="D46" s="29"/>
      <c r="E46" s="29"/>
      <c r="F46" s="29"/>
      <c r="G46" s="29"/>
      <c r="H46" s="29"/>
      <c r="I46" s="29"/>
      <c r="J46" s="29"/>
      <c r="K46" s="29"/>
      <c r="L46" s="29"/>
      <c r="M46" s="29"/>
      <c r="N46" s="29"/>
      <c r="O46" s="29"/>
      <c r="P46" s="29"/>
      <c r="Q46" s="46"/>
      <c r="R46" s="29"/>
      <c r="S46" s="29"/>
      <c r="T46" s="29"/>
      <c r="U46" s="29"/>
      <c r="V46" s="29"/>
      <c r="W46" s="29"/>
      <c r="X46" s="29"/>
      <c r="Y46" s="29"/>
      <c r="Z46" s="29"/>
      <c r="AA46" s="29"/>
      <c r="AB46" s="29"/>
      <c r="AC46" s="29"/>
      <c r="AG46" s="184"/>
      <c r="AH46" s="185"/>
      <c r="AI46" s="186"/>
      <c r="AL46" s="178" t="s">
        <v>61</v>
      </c>
      <c r="AM46" s="254"/>
      <c r="AN46" s="255"/>
      <c r="AS46" s="184"/>
      <c r="AT46" s="185"/>
      <c r="AU46" s="186"/>
      <c r="AX46" s="178" t="s">
        <v>61</v>
      </c>
      <c r="AY46" s="254"/>
      <c r="AZ46" s="255"/>
      <c r="BE46" s="259"/>
      <c r="BF46" s="259"/>
      <c r="BG46" s="259"/>
      <c r="BH46" s="259"/>
      <c r="BI46" s="259"/>
    </row>
    <row r="47" spans="1:61" ht="16.5" customHeight="1" x14ac:dyDescent="0.15">
      <c r="B47" s="29"/>
      <c r="C47" s="47" t="s">
        <v>65</v>
      </c>
      <c r="D47" s="48"/>
      <c r="E47" s="48"/>
      <c r="F47" s="48"/>
      <c r="G47" s="48"/>
      <c r="H47" s="48"/>
      <c r="I47" s="215" t="s">
        <v>56</v>
      </c>
      <c r="J47" s="216"/>
      <c r="K47" s="216"/>
      <c r="L47" s="49"/>
      <c r="M47" s="216" t="s">
        <v>66</v>
      </c>
      <c r="N47" s="216"/>
      <c r="O47" s="216"/>
      <c r="P47" s="49"/>
      <c r="Q47" s="49"/>
      <c r="R47" s="50"/>
      <c r="S47" s="216" t="s">
        <v>67</v>
      </c>
      <c r="T47" s="216"/>
      <c r="U47" s="51"/>
      <c r="V47" s="48"/>
      <c r="W47" s="48"/>
      <c r="X47" s="48"/>
      <c r="Y47" s="48"/>
      <c r="Z47" s="48"/>
      <c r="AA47" s="48"/>
      <c r="AB47" s="52"/>
      <c r="AC47" s="29"/>
      <c r="AG47" s="235" t="s">
        <v>68</v>
      </c>
      <c r="AH47" s="236"/>
      <c r="AI47" s="237"/>
      <c r="AL47" s="256"/>
      <c r="AM47" s="257"/>
      <c r="AN47" s="258"/>
      <c r="AS47" s="235" t="s">
        <v>68</v>
      </c>
      <c r="AT47" s="236"/>
      <c r="AU47" s="237"/>
      <c r="AX47" s="256"/>
      <c r="AY47" s="257"/>
      <c r="AZ47" s="258"/>
      <c r="BE47" s="187" t="s">
        <v>69</v>
      </c>
      <c r="BF47" s="188"/>
      <c r="BG47" s="188"/>
      <c r="BH47" s="188"/>
      <c r="BI47" s="188"/>
    </row>
    <row r="48" spans="1:61" ht="15" customHeight="1" x14ac:dyDescent="0.15">
      <c r="B48" s="29"/>
      <c r="C48" s="53"/>
      <c r="D48" s="54"/>
      <c r="E48" s="54"/>
      <c r="F48" s="54"/>
      <c r="G48" s="54"/>
      <c r="H48" s="55"/>
      <c r="I48" s="55"/>
      <c r="J48" s="217">
        <f>M44-T44-X44</f>
        <v>6500</v>
      </c>
      <c r="K48" s="217"/>
      <c r="L48" s="217"/>
      <c r="M48" s="55"/>
      <c r="N48" s="55"/>
      <c r="O48" s="219">
        <f>J48/(65-G12)</f>
        <v>216.66666666666666</v>
      </c>
      <c r="P48" s="219"/>
      <c r="Q48" s="55"/>
      <c r="R48" s="55"/>
      <c r="S48" s="55"/>
      <c r="T48" s="221">
        <f>O48/12</f>
        <v>18.055555555555554</v>
      </c>
      <c r="U48" s="221"/>
      <c r="V48" s="55"/>
      <c r="W48" s="55" t="s">
        <v>70</v>
      </c>
      <c r="X48" s="55"/>
      <c r="Y48" s="55"/>
      <c r="Z48" s="55"/>
      <c r="AA48" s="55"/>
      <c r="AB48" s="56"/>
      <c r="AC48" s="29"/>
      <c r="AG48" s="238"/>
      <c r="AH48" s="239"/>
      <c r="AI48" s="240"/>
      <c r="AL48" s="235" t="s">
        <v>68</v>
      </c>
      <c r="AM48" s="236"/>
      <c r="AN48" s="237"/>
      <c r="AS48" s="238"/>
      <c r="AT48" s="239"/>
      <c r="AU48" s="240"/>
      <c r="AX48" s="241" t="s">
        <v>68</v>
      </c>
      <c r="AY48" s="242"/>
      <c r="AZ48" s="243"/>
      <c r="BE48" s="247">
        <f>BE42-T57</f>
        <v>10.044444444444446</v>
      </c>
      <c r="BF48" s="247"/>
      <c r="BG48" s="247"/>
      <c r="BH48" s="247"/>
    </row>
    <row r="49" spans="1:61" ht="9" customHeight="1" thickBot="1" x14ac:dyDescent="0.2">
      <c r="B49" s="29"/>
      <c r="C49" s="57"/>
      <c r="D49" s="58"/>
      <c r="E49" s="58"/>
      <c r="F49" s="58"/>
      <c r="G49" s="58"/>
      <c r="H49" s="58"/>
      <c r="I49" s="58"/>
      <c r="J49" s="218"/>
      <c r="K49" s="218"/>
      <c r="L49" s="218"/>
      <c r="M49" s="59" t="s">
        <v>17</v>
      </c>
      <c r="N49" s="58"/>
      <c r="O49" s="220"/>
      <c r="P49" s="220"/>
      <c r="Q49" s="59" t="s">
        <v>17</v>
      </c>
      <c r="R49" s="58"/>
      <c r="S49" s="58"/>
      <c r="T49" s="222"/>
      <c r="U49" s="222"/>
      <c r="V49" s="59" t="s">
        <v>17</v>
      </c>
      <c r="W49" s="58"/>
      <c r="X49" s="58"/>
      <c r="Y49" s="58"/>
      <c r="Z49" s="58"/>
      <c r="AA49" s="58"/>
      <c r="AB49" s="60"/>
      <c r="AC49" s="29"/>
      <c r="AG49" s="61"/>
      <c r="AH49" s="62"/>
      <c r="AI49" s="63"/>
      <c r="AL49" s="238"/>
      <c r="AM49" s="239"/>
      <c r="AN49" s="240"/>
      <c r="AS49" s="61"/>
      <c r="AT49" s="62"/>
      <c r="AU49" s="63"/>
      <c r="AX49" s="244"/>
      <c r="AY49" s="245"/>
      <c r="AZ49" s="246"/>
      <c r="BE49" s="247"/>
      <c r="BF49" s="247"/>
      <c r="BG49" s="247"/>
      <c r="BH49" s="247"/>
      <c r="BI49" s="176" t="s">
        <v>8</v>
      </c>
    </row>
    <row r="50" spans="1:61" ht="9" customHeight="1" x14ac:dyDescent="0.15">
      <c r="B50" s="29"/>
      <c r="C50" s="64"/>
      <c r="D50" s="64"/>
      <c r="E50" s="64"/>
      <c r="F50" s="65"/>
      <c r="G50" s="55"/>
      <c r="H50" s="64"/>
      <c r="I50" s="64"/>
      <c r="J50" s="65"/>
      <c r="K50" s="55"/>
      <c r="L50" s="55"/>
      <c r="M50" s="66"/>
      <c r="N50" s="66"/>
      <c r="O50" s="65"/>
      <c r="P50" s="55"/>
      <c r="Q50" s="55"/>
      <c r="R50" s="55"/>
      <c r="S50" s="55"/>
      <c r="T50" s="55"/>
      <c r="U50" s="55"/>
      <c r="V50" s="55"/>
      <c r="W50" s="55"/>
      <c r="X50" s="55"/>
      <c r="Y50" s="55"/>
      <c r="Z50" s="55"/>
      <c r="AA50" s="55"/>
      <c r="AB50" s="55"/>
      <c r="AC50" s="29"/>
      <c r="AG50" s="67" t="s">
        <v>71</v>
      </c>
      <c r="AH50" s="68"/>
      <c r="AI50" s="69"/>
      <c r="AL50" s="248" t="s">
        <v>72</v>
      </c>
      <c r="AM50" s="249"/>
      <c r="AN50" s="250"/>
      <c r="AS50" s="70"/>
      <c r="AT50" s="68"/>
      <c r="AU50" s="69"/>
      <c r="AX50" s="248" t="s">
        <v>72</v>
      </c>
      <c r="AY50" s="249"/>
      <c r="AZ50" s="250"/>
      <c r="BE50" s="247"/>
      <c r="BF50" s="247"/>
      <c r="BG50" s="247"/>
      <c r="BH50" s="247"/>
      <c r="BI50" s="176"/>
    </row>
    <row r="51" spans="1:61" ht="17.25" customHeight="1" x14ac:dyDescent="0.15">
      <c r="B51" s="29"/>
      <c r="C51" s="32" t="s">
        <v>73</v>
      </c>
      <c r="D51" s="32"/>
      <c r="E51" s="32"/>
      <c r="F51" s="32"/>
      <c r="G51" s="32"/>
      <c r="H51" s="33"/>
      <c r="I51" s="33"/>
      <c r="J51" s="33"/>
      <c r="K51" s="33"/>
      <c r="L51" s="34"/>
      <c r="M51" s="34"/>
      <c r="N51" s="34"/>
      <c r="O51" s="34"/>
      <c r="P51" s="34"/>
      <c r="Q51" s="34"/>
      <c r="R51" s="34"/>
      <c r="S51" s="34"/>
      <c r="T51" s="34"/>
      <c r="U51" s="34"/>
      <c r="V51" s="34"/>
      <c r="W51" s="34"/>
      <c r="X51" s="34"/>
      <c r="Y51" s="34"/>
      <c r="Z51" s="34"/>
      <c r="AA51" s="34"/>
      <c r="AB51" s="34"/>
      <c r="AC51" s="29"/>
      <c r="AG51" s="67"/>
      <c r="AH51" s="68"/>
      <c r="AI51" s="69"/>
      <c r="AL51" s="251"/>
      <c r="AM51" s="252"/>
      <c r="AN51" s="253"/>
      <c r="AS51" s="67" t="s">
        <v>71</v>
      </c>
      <c r="AT51" s="68"/>
      <c r="AU51" s="69"/>
      <c r="AX51" s="251"/>
      <c r="AY51" s="252"/>
      <c r="AZ51" s="253"/>
      <c r="BE51" s="43" t="s">
        <v>99</v>
      </c>
    </row>
    <row r="52" spans="1:61" ht="15" customHeight="1" x14ac:dyDescent="0.15">
      <c r="B52" s="29"/>
      <c r="C52" s="37"/>
      <c r="D52" s="37"/>
      <c r="E52" s="37"/>
      <c r="F52" s="37"/>
      <c r="G52" s="37"/>
      <c r="H52" s="38"/>
      <c r="I52" s="38"/>
      <c r="J52" s="38"/>
      <c r="K52" s="38"/>
      <c r="L52" s="29"/>
      <c r="M52" s="39" t="s">
        <v>56</v>
      </c>
      <c r="N52" s="40"/>
      <c r="O52" s="41" t="s">
        <v>57</v>
      </c>
      <c r="P52" s="40"/>
      <c r="Q52" s="40"/>
      <c r="R52" s="40"/>
      <c r="S52" s="40"/>
      <c r="T52" s="42" t="s">
        <v>58</v>
      </c>
      <c r="U52" s="40"/>
      <c r="V52" s="40"/>
      <c r="W52" s="40"/>
      <c r="X52" s="42" t="s">
        <v>59</v>
      </c>
      <c r="Y52" s="40"/>
      <c r="Z52" s="40"/>
      <c r="AA52" s="29"/>
      <c r="AB52" s="29"/>
      <c r="AC52" s="29"/>
      <c r="AG52" s="170">
        <f>P5</f>
        <v>20</v>
      </c>
      <c r="AH52" s="171"/>
      <c r="AI52" s="172"/>
      <c r="AL52" s="173">
        <f>(P5/3)*2</f>
        <v>13.333333333333334</v>
      </c>
      <c r="AM52" s="174"/>
      <c r="AN52" s="175"/>
      <c r="AS52" s="170">
        <f>P6</f>
        <v>15</v>
      </c>
      <c r="AT52" s="171"/>
      <c r="AU52" s="172"/>
      <c r="AX52" s="173">
        <f>(P6/3)*2</f>
        <v>10</v>
      </c>
      <c r="AY52" s="174"/>
      <c r="AZ52" s="175"/>
      <c r="BE52" s="101" t="s">
        <v>113</v>
      </c>
    </row>
    <row r="53" spans="1:61" ht="13.5" customHeight="1" x14ac:dyDescent="0.15">
      <c r="B53" s="29"/>
      <c r="C53" s="227">
        <v>22</v>
      </c>
      <c r="D53" s="228"/>
      <c r="E53" s="229"/>
      <c r="F53" s="29"/>
      <c r="G53" s="29"/>
      <c r="H53" s="233">
        <f>C53*12-120</f>
        <v>144</v>
      </c>
      <c r="I53" s="233"/>
      <c r="J53" s="29"/>
      <c r="K53" s="29"/>
      <c r="L53" s="29"/>
      <c r="M53" s="233">
        <f>H53*30</f>
        <v>4320</v>
      </c>
      <c r="N53" s="233"/>
      <c r="O53" s="233"/>
      <c r="P53" s="29"/>
      <c r="Q53" s="29"/>
      <c r="R53" s="29"/>
      <c r="S53" s="29"/>
      <c r="T53" s="234">
        <f>T44</f>
        <v>1500</v>
      </c>
      <c r="U53" s="234"/>
      <c r="V53" s="29"/>
      <c r="W53" s="29"/>
      <c r="X53" s="234">
        <f>X44</f>
        <v>1000</v>
      </c>
      <c r="Y53" s="234"/>
      <c r="Z53" s="29"/>
      <c r="AA53" s="29"/>
      <c r="AB53" s="29"/>
      <c r="AC53" s="29"/>
      <c r="AG53" s="67"/>
      <c r="AH53" s="223" t="s">
        <v>17</v>
      </c>
      <c r="AI53" s="224"/>
      <c r="AL53" s="70"/>
      <c r="AM53" s="223" t="s">
        <v>17</v>
      </c>
      <c r="AN53" s="224"/>
      <c r="AS53" s="67"/>
      <c r="AT53" s="223" t="s">
        <v>17</v>
      </c>
      <c r="AU53" s="224"/>
      <c r="AX53" s="70"/>
      <c r="AY53" s="223" t="s">
        <v>17</v>
      </c>
      <c r="AZ53" s="224"/>
      <c r="BE53" s="106" t="s">
        <v>114</v>
      </c>
      <c r="BF53" s="106"/>
      <c r="BG53" s="106"/>
      <c r="BH53" s="106"/>
    </row>
    <row r="54" spans="1:61" ht="9.75" customHeight="1" x14ac:dyDescent="0.15">
      <c r="B54" s="29"/>
      <c r="C54" s="230"/>
      <c r="D54" s="231"/>
      <c r="E54" s="232"/>
      <c r="F54" s="45" t="s">
        <v>63</v>
      </c>
      <c r="G54" s="29"/>
      <c r="H54" s="233"/>
      <c r="I54" s="233"/>
      <c r="J54" s="45" t="s">
        <v>14</v>
      </c>
      <c r="K54" s="29"/>
      <c r="L54" s="29"/>
      <c r="M54" s="233"/>
      <c r="N54" s="233"/>
      <c r="O54" s="233"/>
      <c r="P54" s="45" t="s">
        <v>64</v>
      </c>
      <c r="Q54" s="29"/>
      <c r="R54" s="29"/>
      <c r="S54" s="29"/>
      <c r="T54" s="234"/>
      <c r="U54" s="234"/>
      <c r="V54" s="45" t="s">
        <v>17</v>
      </c>
      <c r="W54" s="29"/>
      <c r="X54" s="234"/>
      <c r="Y54" s="234"/>
      <c r="Z54" s="45" t="s">
        <v>17</v>
      </c>
      <c r="AA54" s="29"/>
      <c r="AB54" s="29"/>
      <c r="AC54" s="29"/>
      <c r="AE54" s="71"/>
      <c r="AF54" s="71"/>
      <c r="AG54" s="72"/>
      <c r="AH54" s="73"/>
      <c r="AI54" s="74"/>
      <c r="AJ54" s="71"/>
      <c r="AK54" s="71"/>
      <c r="AL54" s="75"/>
      <c r="AM54" s="76"/>
      <c r="AN54" s="77"/>
      <c r="AO54" s="71"/>
      <c r="AP54" s="78"/>
      <c r="AQ54" s="78"/>
      <c r="AR54" s="71"/>
      <c r="AS54" s="72"/>
      <c r="AT54" s="73"/>
      <c r="AU54" s="74"/>
      <c r="AV54" s="71"/>
      <c r="AW54" s="71"/>
      <c r="AX54" s="75"/>
      <c r="AY54" s="76"/>
      <c r="AZ54" s="77"/>
      <c r="BA54" s="71"/>
      <c r="BB54" s="71"/>
      <c r="BE54" s="148"/>
      <c r="BF54" s="148"/>
      <c r="BG54" s="148"/>
      <c r="BH54" s="148"/>
      <c r="BI54" s="148"/>
    </row>
    <row r="55" spans="1:61" ht="9.75" customHeight="1" thickBot="1" x14ac:dyDescent="0.2">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G55" s="225" t="s">
        <v>74</v>
      </c>
      <c r="AH55" s="225"/>
      <c r="AI55" s="225"/>
      <c r="AJ55" s="79"/>
      <c r="AK55" s="79"/>
      <c r="AL55" s="225" t="s">
        <v>75</v>
      </c>
      <c r="AM55" s="225"/>
      <c r="AN55" s="225"/>
      <c r="AO55" s="79"/>
      <c r="AP55" s="79"/>
      <c r="AQ55" s="79"/>
      <c r="AR55" s="79"/>
      <c r="AS55" s="225" t="s">
        <v>74</v>
      </c>
      <c r="AT55" s="225"/>
      <c r="AU55" s="225"/>
      <c r="AV55" s="79"/>
      <c r="AW55" s="80"/>
      <c r="AX55" s="225" t="s">
        <v>75</v>
      </c>
      <c r="AY55" s="225"/>
      <c r="AZ55" s="225"/>
      <c r="BA55" s="81"/>
      <c r="BB55" s="81"/>
      <c r="BE55" s="148"/>
      <c r="BF55" s="148"/>
      <c r="BG55" s="148"/>
      <c r="BH55" s="148"/>
      <c r="BI55" s="148"/>
    </row>
    <row r="56" spans="1:61" ht="16.5" customHeight="1" x14ac:dyDescent="0.15">
      <c r="B56" s="29"/>
      <c r="C56" s="47" t="s">
        <v>76</v>
      </c>
      <c r="D56" s="48"/>
      <c r="E56" s="48"/>
      <c r="F56" s="48"/>
      <c r="G56" s="48"/>
      <c r="H56" s="48"/>
      <c r="I56" s="215" t="s">
        <v>56</v>
      </c>
      <c r="J56" s="216"/>
      <c r="K56" s="216"/>
      <c r="L56" s="49"/>
      <c r="M56" s="216" t="s">
        <v>66</v>
      </c>
      <c r="N56" s="216"/>
      <c r="O56" s="216"/>
      <c r="P56" s="49"/>
      <c r="Q56" s="49"/>
      <c r="R56" s="50"/>
      <c r="S56" s="216" t="s">
        <v>67</v>
      </c>
      <c r="T56" s="216"/>
      <c r="U56" s="51"/>
      <c r="V56" s="48"/>
      <c r="W56" s="48"/>
      <c r="X56" s="48"/>
      <c r="Y56" s="48"/>
      <c r="Z56" s="48"/>
      <c r="AA56" s="48"/>
      <c r="AB56" s="52"/>
      <c r="AG56" s="226"/>
      <c r="AH56" s="226"/>
      <c r="AI56" s="226"/>
      <c r="AJ56" s="79"/>
      <c r="AK56" s="79"/>
      <c r="AL56" s="226"/>
      <c r="AM56" s="226"/>
      <c r="AN56" s="226"/>
      <c r="AO56" s="79"/>
      <c r="AP56" s="79"/>
      <c r="AQ56" s="79"/>
      <c r="AR56" s="79"/>
      <c r="AS56" s="226"/>
      <c r="AT56" s="226"/>
      <c r="AU56" s="226"/>
      <c r="AV56" s="79"/>
      <c r="AW56" s="82"/>
      <c r="AX56" s="226"/>
      <c r="AY56" s="226"/>
      <c r="AZ56" s="226"/>
      <c r="BA56" s="83"/>
      <c r="BB56" s="83"/>
      <c r="BE56" s="148"/>
      <c r="BF56" s="148"/>
      <c r="BG56" s="148"/>
      <c r="BH56" s="148"/>
      <c r="BI56" s="148"/>
    </row>
    <row r="57" spans="1:61" ht="13.5" customHeight="1" x14ac:dyDescent="0.15">
      <c r="B57" s="29"/>
      <c r="C57" s="84"/>
      <c r="D57" s="55"/>
      <c r="E57" s="55"/>
      <c r="F57" s="55"/>
      <c r="G57" s="55"/>
      <c r="H57" s="55"/>
      <c r="I57" s="55"/>
      <c r="J57" s="217">
        <f>M53-T53-X53</f>
        <v>1820</v>
      </c>
      <c r="K57" s="217"/>
      <c r="L57" s="217"/>
      <c r="M57" s="55"/>
      <c r="N57" s="55"/>
      <c r="O57" s="219">
        <f>J57/(65-G12)</f>
        <v>60.666666666666664</v>
      </c>
      <c r="P57" s="219"/>
      <c r="Q57" s="55"/>
      <c r="R57" s="55"/>
      <c r="S57" s="55"/>
      <c r="T57" s="221">
        <f>O57/12</f>
        <v>5.0555555555555554</v>
      </c>
      <c r="U57" s="221"/>
      <c r="V57" s="55"/>
      <c r="W57" s="55" t="s">
        <v>70</v>
      </c>
      <c r="X57" s="55"/>
      <c r="Y57" s="55"/>
      <c r="Z57" s="55"/>
      <c r="AA57" s="55"/>
      <c r="AB57" s="56"/>
      <c r="AC57" s="29"/>
      <c r="AE57" s="85" t="s">
        <v>100</v>
      </c>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6"/>
      <c r="BE57" s="148"/>
      <c r="BF57" s="148"/>
      <c r="BG57" s="148"/>
      <c r="BH57" s="148"/>
      <c r="BI57" s="148"/>
    </row>
    <row r="58" spans="1:61" ht="15" customHeight="1" thickBot="1" x14ac:dyDescent="0.2">
      <c r="B58" s="29"/>
      <c r="C58" s="57"/>
      <c r="D58" s="58"/>
      <c r="E58" s="58"/>
      <c r="F58" s="58"/>
      <c r="G58" s="58"/>
      <c r="H58" s="58"/>
      <c r="I58" s="58"/>
      <c r="J58" s="218"/>
      <c r="K58" s="218"/>
      <c r="L58" s="218"/>
      <c r="M58" s="59" t="s">
        <v>17</v>
      </c>
      <c r="N58" s="58"/>
      <c r="O58" s="220"/>
      <c r="P58" s="220"/>
      <c r="Q58" s="59" t="s">
        <v>14</v>
      </c>
      <c r="R58" s="58"/>
      <c r="S58" s="58"/>
      <c r="T58" s="222"/>
      <c r="U58" s="222"/>
      <c r="V58" s="59" t="s">
        <v>63</v>
      </c>
      <c r="W58" s="58"/>
      <c r="X58" s="58"/>
      <c r="Y58" s="58"/>
      <c r="Z58" s="58"/>
      <c r="AA58" s="58"/>
      <c r="AB58" s="60"/>
      <c r="AC58" s="29"/>
      <c r="AE58" s="87" t="s">
        <v>107</v>
      </c>
      <c r="AF58" s="87"/>
      <c r="AL58" s="87"/>
      <c r="AU58" s="87"/>
      <c r="BE58" s="148"/>
      <c r="BF58" s="148"/>
      <c r="BG58" s="148"/>
      <c r="BH58" s="148"/>
      <c r="BI58" s="148"/>
    </row>
    <row r="59" spans="1:61" ht="11.25" customHeight="1" x14ac:dyDescent="0.1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BE59" s="148"/>
      <c r="BF59" s="148"/>
      <c r="BG59" s="148"/>
      <c r="BH59" s="148"/>
      <c r="BI59" s="148"/>
    </row>
    <row r="60" spans="1:61" ht="14.25" customHeight="1" x14ac:dyDescent="0.15">
      <c r="A60" s="29"/>
      <c r="AE60" s="99" t="s">
        <v>101</v>
      </c>
      <c r="AF60" s="153" t="s">
        <v>102</v>
      </c>
      <c r="AG60" s="153"/>
      <c r="AH60" s="153"/>
      <c r="AI60" s="153"/>
      <c r="AJ60" s="153" t="s">
        <v>103</v>
      </c>
      <c r="AK60" s="153"/>
      <c r="AL60" s="153"/>
      <c r="AM60" s="153"/>
      <c r="AN60" s="153" t="s">
        <v>104</v>
      </c>
      <c r="AO60" s="153"/>
      <c r="AP60" s="153"/>
      <c r="AQ60" s="153" t="s">
        <v>105</v>
      </c>
      <c r="AR60" s="153"/>
      <c r="AS60" s="153"/>
      <c r="AT60" s="153"/>
      <c r="AU60" s="153"/>
      <c r="AV60" s="154" t="s">
        <v>106</v>
      </c>
      <c r="AW60" s="154"/>
      <c r="AX60" s="154"/>
      <c r="AY60" s="154"/>
      <c r="AZ60" s="154"/>
      <c r="BA60" s="154"/>
      <c r="BB60" s="154"/>
      <c r="BC60" s="154"/>
      <c r="BE60" s="148"/>
      <c r="BF60" s="148"/>
      <c r="BG60" s="148"/>
      <c r="BH60" s="148"/>
      <c r="BI60" s="148"/>
    </row>
    <row r="61" spans="1:61" ht="15.75" customHeight="1" x14ac:dyDescent="0.15">
      <c r="A61" s="29"/>
      <c r="B61" s="30" t="s">
        <v>77</v>
      </c>
      <c r="AD61" s="94"/>
      <c r="AE61" s="98">
        <v>1</v>
      </c>
      <c r="AF61" s="152" t="s">
        <v>108</v>
      </c>
      <c r="AG61" s="152"/>
      <c r="AH61" s="152"/>
      <c r="AI61" s="152"/>
      <c r="AJ61" s="146" t="s">
        <v>108</v>
      </c>
      <c r="AK61" s="146"/>
      <c r="AL61" s="146"/>
      <c r="AM61" s="146"/>
      <c r="AN61" s="145" t="s">
        <v>109</v>
      </c>
      <c r="AO61" s="145"/>
      <c r="AP61" s="145"/>
      <c r="AQ61" s="145" t="s">
        <v>110</v>
      </c>
      <c r="AR61" s="145"/>
      <c r="AS61" s="145"/>
      <c r="AT61" s="145"/>
      <c r="AU61" s="145"/>
      <c r="AV61" s="145" t="s">
        <v>111</v>
      </c>
      <c r="AW61" s="145"/>
      <c r="AX61" s="145"/>
      <c r="AY61" s="145"/>
      <c r="AZ61" s="145"/>
      <c r="BA61" s="145"/>
      <c r="BB61" s="145"/>
      <c r="BC61" s="145"/>
      <c r="BE61" s="148"/>
      <c r="BF61" s="148"/>
      <c r="BG61" s="148"/>
      <c r="BH61" s="148"/>
      <c r="BI61" s="148"/>
    </row>
    <row r="62" spans="1:61" ht="15.75" customHeight="1" x14ac:dyDescent="0.15">
      <c r="C62" s="85" t="s">
        <v>78</v>
      </c>
      <c r="D62" s="88"/>
      <c r="E62" s="88"/>
      <c r="F62" s="88"/>
      <c r="G62" s="88"/>
      <c r="H62" s="88"/>
      <c r="I62" s="88"/>
      <c r="J62" s="88"/>
      <c r="L62" s="85" t="s">
        <v>79</v>
      </c>
      <c r="M62" s="88"/>
      <c r="N62" s="88"/>
      <c r="O62" s="88"/>
      <c r="P62" s="88"/>
      <c r="Q62" s="88"/>
      <c r="R62" s="88"/>
      <c r="S62" s="88"/>
      <c r="T62" s="88"/>
      <c r="AD62" s="94"/>
      <c r="AE62" s="98">
        <v>2</v>
      </c>
      <c r="AF62" s="152"/>
      <c r="AG62" s="152"/>
      <c r="AH62" s="152"/>
      <c r="AI62" s="152"/>
      <c r="AJ62" s="146"/>
      <c r="AK62" s="146"/>
      <c r="AL62" s="146"/>
      <c r="AM62" s="146"/>
      <c r="AN62" s="151"/>
      <c r="AO62" s="151"/>
      <c r="AP62" s="151"/>
      <c r="AQ62" s="149"/>
      <c r="AR62" s="149"/>
      <c r="AS62" s="149"/>
      <c r="AT62" s="149"/>
      <c r="AU62" s="149"/>
      <c r="AV62" s="144"/>
      <c r="AW62" s="144"/>
      <c r="AX62" s="144"/>
      <c r="AY62" s="144"/>
      <c r="AZ62" s="144"/>
      <c r="BA62" s="144"/>
      <c r="BB62" s="144"/>
      <c r="BC62" s="144"/>
      <c r="BE62" s="148"/>
      <c r="BF62" s="148"/>
      <c r="BG62" s="148"/>
      <c r="BH62" s="148"/>
      <c r="BI62" s="148"/>
    </row>
    <row r="63" spans="1:61" ht="15.75" customHeight="1" x14ac:dyDescent="0.15">
      <c r="C63" s="7"/>
      <c r="D63" s="7" t="s">
        <v>80</v>
      </c>
      <c r="E63" s="7"/>
      <c r="F63" s="7"/>
      <c r="G63" s="7"/>
      <c r="H63" s="7"/>
      <c r="I63" s="7"/>
      <c r="J63" s="7"/>
      <c r="L63" s="7" t="s">
        <v>81</v>
      </c>
      <c r="M63" s="7"/>
      <c r="N63" s="7"/>
      <c r="O63" s="7"/>
      <c r="P63" s="7"/>
      <c r="R63" s="7" t="s">
        <v>82</v>
      </c>
      <c r="S63" s="7"/>
      <c r="T63" s="7"/>
      <c r="AD63" s="94"/>
      <c r="AE63" s="98">
        <v>3</v>
      </c>
      <c r="AF63" s="152"/>
      <c r="AG63" s="152"/>
      <c r="AH63" s="152"/>
      <c r="AI63" s="152"/>
      <c r="AJ63" s="146"/>
      <c r="AK63" s="146"/>
      <c r="AL63" s="146"/>
      <c r="AM63" s="146"/>
      <c r="AN63" s="146"/>
      <c r="AO63" s="146"/>
      <c r="AP63" s="146"/>
      <c r="AQ63" s="144"/>
      <c r="AR63" s="144"/>
      <c r="AS63" s="144"/>
      <c r="AT63" s="144"/>
      <c r="AU63" s="144"/>
      <c r="AV63" s="145"/>
      <c r="AW63" s="145"/>
      <c r="AX63" s="145"/>
      <c r="AY63" s="145"/>
      <c r="AZ63" s="145"/>
      <c r="BA63" s="145"/>
      <c r="BB63" s="145"/>
      <c r="BC63" s="145"/>
      <c r="BE63" s="148"/>
      <c r="BF63" s="148"/>
      <c r="BG63" s="148"/>
      <c r="BH63" s="148"/>
      <c r="BI63" s="148"/>
    </row>
    <row r="64" spans="1:61" ht="15.75" customHeight="1" x14ac:dyDescent="0.15">
      <c r="E64" s="206">
        <v>190</v>
      </c>
      <c r="F64" s="207"/>
      <c r="G64" s="208"/>
      <c r="H64" t="s">
        <v>8</v>
      </c>
      <c r="M64" s="206">
        <v>50</v>
      </c>
      <c r="N64" s="208"/>
      <c r="O64" t="s">
        <v>8</v>
      </c>
      <c r="R64" s="206">
        <v>200</v>
      </c>
      <c r="S64" s="208"/>
      <c r="T64" t="s">
        <v>8</v>
      </c>
      <c r="AD64" s="94"/>
      <c r="AE64" s="98">
        <v>4</v>
      </c>
      <c r="AF64" s="152"/>
      <c r="AG64" s="152"/>
      <c r="AH64" s="152"/>
      <c r="AI64" s="152"/>
      <c r="AJ64" s="146"/>
      <c r="AK64" s="146"/>
      <c r="AL64" s="146"/>
      <c r="AM64" s="146"/>
      <c r="AN64" s="146"/>
      <c r="AO64" s="146"/>
      <c r="AP64" s="146"/>
      <c r="AQ64" s="146"/>
      <c r="AR64" s="146"/>
      <c r="AS64" s="146"/>
      <c r="AT64" s="146"/>
      <c r="AU64" s="146"/>
      <c r="AV64" s="146"/>
      <c r="AW64" s="146"/>
      <c r="AX64" s="146"/>
      <c r="AY64" s="146"/>
      <c r="AZ64" s="146"/>
      <c r="BA64" s="146"/>
      <c r="BB64" s="146"/>
      <c r="BC64" s="146"/>
      <c r="BE64" s="148"/>
      <c r="BF64" s="148"/>
      <c r="BG64" s="148"/>
      <c r="BH64" s="148"/>
      <c r="BI64" s="148"/>
    </row>
    <row r="65" spans="3:61" ht="15.75" customHeight="1" x14ac:dyDescent="0.15">
      <c r="C65" s="85" t="s">
        <v>83</v>
      </c>
      <c r="D65" s="88"/>
      <c r="E65" s="88"/>
      <c r="F65" s="88"/>
      <c r="G65" s="88"/>
      <c r="H65" s="88"/>
      <c r="I65" s="88"/>
      <c r="J65" s="88"/>
      <c r="K65" s="88"/>
      <c r="L65" s="88"/>
      <c r="M65" s="88"/>
      <c r="N65" s="88"/>
      <c r="O65" s="88"/>
      <c r="P65" s="88"/>
      <c r="Q65" s="88"/>
      <c r="R65" s="88"/>
      <c r="S65" s="88"/>
      <c r="T65" s="88"/>
      <c r="U65" s="13"/>
      <c r="V65" s="13"/>
      <c r="W65" s="13"/>
      <c r="X65" s="13"/>
      <c r="Y65" s="13"/>
      <c r="Z65" s="13"/>
      <c r="AA65" s="13"/>
      <c r="AB65" s="13"/>
      <c r="AE65" s="98">
        <v>5</v>
      </c>
      <c r="AF65" s="152"/>
      <c r="AG65" s="152"/>
      <c r="AH65" s="152"/>
      <c r="AI65" s="152"/>
      <c r="AJ65" s="150"/>
      <c r="AK65" s="150"/>
      <c r="AL65" s="150"/>
      <c r="AM65" s="150"/>
      <c r="AN65" s="150"/>
      <c r="AO65" s="150"/>
      <c r="AP65" s="150"/>
      <c r="AQ65" s="150"/>
      <c r="AR65" s="150"/>
      <c r="AS65" s="150"/>
      <c r="AT65" s="150"/>
      <c r="AU65" s="150"/>
      <c r="AV65" s="150"/>
      <c r="AW65" s="150"/>
      <c r="AX65" s="150"/>
      <c r="AY65" s="150"/>
      <c r="AZ65" s="150"/>
      <c r="BA65" s="150"/>
      <c r="BB65" s="150"/>
      <c r="BC65" s="150"/>
      <c r="BD65" s="86"/>
      <c r="BE65" s="148"/>
      <c r="BF65" s="148"/>
      <c r="BG65" s="148"/>
      <c r="BH65" s="148"/>
      <c r="BI65" s="148"/>
    </row>
    <row r="66" spans="3:61" ht="15.75" customHeight="1" x14ac:dyDescent="0.15">
      <c r="C66" s="7"/>
      <c r="D66" s="89" t="s">
        <v>84</v>
      </c>
      <c r="E66" s="7"/>
      <c r="F66" s="7"/>
      <c r="G66" s="7"/>
      <c r="H66" s="7"/>
      <c r="I66" s="7"/>
      <c r="J66" s="7"/>
      <c r="K66" s="7"/>
      <c r="L66" s="7"/>
      <c r="M66" s="7"/>
      <c r="N66" s="7"/>
      <c r="O66" s="7"/>
      <c r="P66" s="7"/>
      <c r="Q66" s="7"/>
      <c r="R66" s="7"/>
      <c r="S66" s="89" t="s">
        <v>85</v>
      </c>
      <c r="T66" s="7"/>
      <c r="U66" s="7"/>
      <c r="V66" s="191">
        <v>35</v>
      </c>
      <c r="W66" s="192"/>
      <c r="X66" s="193"/>
      <c r="Y66" s="7" t="s">
        <v>16</v>
      </c>
      <c r="Z66" s="7"/>
      <c r="AA66" s="7"/>
      <c r="AB66" s="7"/>
      <c r="AD66" s="94"/>
      <c r="AE66" s="98">
        <v>6</v>
      </c>
      <c r="AF66" s="152"/>
      <c r="AG66" s="152"/>
      <c r="AH66" s="152"/>
      <c r="AI66" s="152"/>
      <c r="AJ66" s="146"/>
      <c r="AK66" s="146"/>
      <c r="AL66" s="146"/>
      <c r="AM66" s="146"/>
      <c r="AN66" s="146"/>
      <c r="AO66" s="146"/>
      <c r="AP66" s="146"/>
      <c r="AQ66" s="146"/>
      <c r="AR66" s="146"/>
      <c r="AS66" s="146"/>
      <c r="AT66" s="146"/>
      <c r="AU66" s="146"/>
      <c r="AV66" s="146"/>
      <c r="AW66" s="146"/>
      <c r="AX66" s="146"/>
      <c r="AY66" s="146"/>
      <c r="AZ66" s="146"/>
      <c r="BA66" s="146"/>
      <c r="BB66" s="146"/>
      <c r="BC66" s="146"/>
      <c r="BE66" s="148"/>
      <c r="BF66" s="148"/>
      <c r="BG66" s="148"/>
      <c r="BH66" s="148"/>
      <c r="BI66" s="148"/>
    </row>
    <row r="67" spans="3:61" ht="15.75" customHeight="1" x14ac:dyDescent="0.15">
      <c r="D67" t="s">
        <v>86</v>
      </c>
      <c r="H67" t="s">
        <v>87</v>
      </c>
      <c r="L67" t="s">
        <v>88</v>
      </c>
      <c r="S67" t="s">
        <v>89</v>
      </c>
      <c r="V67" s="176" t="s">
        <v>88</v>
      </c>
      <c r="W67" s="176"/>
      <c r="X67" s="176"/>
      <c r="AD67" s="94"/>
      <c r="AE67" s="98">
        <v>7</v>
      </c>
      <c r="AF67" s="152"/>
      <c r="AG67" s="152"/>
      <c r="AH67" s="152"/>
      <c r="AI67" s="152"/>
      <c r="AJ67" s="146"/>
      <c r="AK67" s="146"/>
      <c r="AL67" s="146"/>
      <c r="AM67" s="146"/>
      <c r="AN67" s="145"/>
      <c r="AO67" s="145"/>
      <c r="AP67" s="145"/>
      <c r="AQ67" s="145"/>
      <c r="AR67" s="145"/>
      <c r="AS67" s="145"/>
      <c r="AT67" s="145"/>
      <c r="AU67" s="145"/>
      <c r="AV67" s="145"/>
      <c r="AW67" s="145"/>
      <c r="AX67" s="145"/>
      <c r="AY67" s="145"/>
      <c r="AZ67" s="145"/>
      <c r="BA67" s="145"/>
      <c r="BB67" s="145"/>
      <c r="BC67" s="145"/>
      <c r="BE67" s="148"/>
      <c r="BF67" s="148"/>
      <c r="BG67" s="148"/>
      <c r="BH67" s="148"/>
      <c r="BI67" s="148"/>
    </row>
    <row r="68" spans="3:61" ht="15.75" customHeight="1" x14ac:dyDescent="0.15">
      <c r="D68" s="205"/>
      <c r="E68" s="156"/>
      <c r="F68" s="157"/>
      <c r="G68" s="90"/>
      <c r="H68" s="209"/>
      <c r="I68" s="210"/>
      <c r="J68" s="210"/>
      <c r="K68" s="211"/>
      <c r="L68" s="156"/>
      <c r="M68" s="156"/>
      <c r="N68" s="157"/>
      <c r="O68" s="90"/>
      <c r="P68" s="203" t="s">
        <v>90</v>
      </c>
      <c r="Q68" s="204"/>
      <c r="R68" s="204"/>
      <c r="S68" s="205"/>
      <c r="T68" s="157"/>
      <c r="U68" s="90"/>
      <c r="V68" s="205"/>
      <c r="W68" s="156"/>
      <c r="X68" s="157"/>
      <c r="Y68" s="78"/>
      <c r="Z68" s="203" t="s">
        <v>90</v>
      </c>
      <c r="AA68" s="204"/>
      <c r="AB68" s="204"/>
      <c r="AD68" s="94"/>
      <c r="AE68" s="98">
        <v>8</v>
      </c>
      <c r="AF68" s="152"/>
      <c r="AG68" s="152"/>
      <c r="AH68" s="152"/>
      <c r="AI68" s="152"/>
      <c r="AJ68" s="146"/>
      <c r="AK68" s="146"/>
      <c r="AL68" s="146"/>
      <c r="AM68" s="146"/>
      <c r="AN68" s="151"/>
      <c r="AO68" s="151"/>
      <c r="AP68" s="151"/>
      <c r="AQ68" s="149"/>
      <c r="AR68" s="149"/>
      <c r="AS68" s="149"/>
      <c r="AT68" s="149"/>
      <c r="AU68" s="149"/>
      <c r="AV68" s="144"/>
      <c r="AW68" s="144"/>
      <c r="AX68" s="144"/>
      <c r="AY68" s="144"/>
      <c r="AZ68" s="144"/>
      <c r="BA68" s="144"/>
      <c r="BB68" s="144"/>
      <c r="BC68" s="144"/>
      <c r="BE68" s="148"/>
      <c r="BF68" s="148"/>
      <c r="BG68" s="148"/>
      <c r="BH68" s="148"/>
      <c r="BI68" s="148"/>
    </row>
    <row r="69" spans="3:61" ht="15.75" customHeight="1" x14ac:dyDescent="0.15">
      <c r="D69" s="158"/>
      <c r="E69" s="159"/>
      <c r="F69" s="160"/>
      <c r="G69" s="91" t="s">
        <v>8</v>
      </c>
      <c r="H69" s="212"/>
      <c r="I69" s="213"/>
      <c r="J69" s="213"/>
      <c r="K69" s="214"/>
      <c r="L69" s="159"/>
      <c r="M69" s="159"/>
      <c r="N69" s="160"/>
      <c r="O69" s="91" t="s">
        <v>91</v>
      </c>
      <c r="P69" s="202" t="s">
        <v>92</v>
      </c>
      <c r="Q69" s="202"/>
      <c r="R69" s="202"/>
      <c r="S69" s="158"/>
      <c r="T69" s="160"/>
      <c r="U69" s="91" t="s">
        <v>8</v>
      </c>
      <c r="V69" s="158"/>
      <c r="W69" s="159"/>
      <c r="X69" s="160"/>
      <c r="Y69" s="92" t="s">
        <v>91</v>
      </c>
      <c r="Z69" s="202" t="s">
        <v>92</v>
      </c>
      <c r="AA69" s="202"/>
      <c r="AB69" s="202"/>
      <c r="AD69" s="94"/>
      <c r="AE69" s="98">
        <v>9</v>
      </c>
      <c r="AF69" s="152"/>
      <c r="AG69" s="152"/>
      <c r="AH69" s="152"/>
      <c r="AI69" s="152"/>
      <c r="AJ69" s="146"/>
      <c r="AK69" s="146"/>
      <c r="AL69" s="146"/>
      <c r="AM69" s="146"/>
      <c r="AN69" s="146"/>
      <c r="AO69" s="146"/>
      <c r="AP69" s="146"/>
      <c r="AQ69" s="144"/>
      <c r="AR69" s="144"/>
      <c r="AS69" s="144"/>
      <c r="AT69" s="144"/>
      <c r="AU69" s="144"/>
      <c r="AV69" s="145"/>
      <c r="AW69" s="145"/>
      <c r="AX69" s="145"/>
      <c r="AY69" s="145"/>
      <c r="AZ69" s="145"/>
      <c r="BA69" s="145"/>
      <c r="BB69" s="145"/>
      <c r="BC69" s="145"/>
      <c r="BE69" s="148"/>
      <c r="BF69" s="148"/>
      <c r="BG69" s="148"/>
      <c r="BH69" s="148"/>
      <c r="BI69" s="148"/>
    </row>
    <row r="70" spans="3:61" ht="15.75" customHeight="1" x14ac:dyDescent="0.15">
      <c r="D70" t="s">
        <v>163</v>
      </c>
      <c r="S70" t="s">
        <v>93</v>
      </c>
      <c r="X70" s="93" t="s">
        <v>94</v>
      </c>
      <c r="AA70" s="43" t="s">
        <v>95</v>
      </c>
      <c r="AD70" s="94"/>
      <c r="AE70" s="98">
        <v>10</v>
      </c>
      <c r="AF70" s="152"/>
      <c r="AG70" s="152"/>
      <c r="AH70" s="152"/>
      <c r="AI70" s="152"/>
      <c r="AJ70" s="146"/>
      <c r="AK70" s="146"/>
      <c r="AL70" s="146"/>
      <c r="AM70" s="146"/>
      <c r="AN70" s="146"/>
      <c r="AO70" s="146"/>
      <c r="AP70" s="146"/>
      <c r="AQ70" s="146"/>
      <c r="AR70" s="146"/>
      <c r="AS70" s="146"/>
      <c r="AT70" s="146"/>
      <c r="AU70" s="146"/>
      <c r="AV70" s="146"/>
      <c r="AW70" s="146"/>
      <c r="AX70" s="146"/>
      <c r="AY70" s="146"/>
      <c r="AZ70" s="146"/>
      <c r="BA70" s="146"/>
      <c r="BB70" s="146"/>
      <c r="BC70" s="146"/>
      <c r="BE70" s="148"/>
      <c r="BF70" s="148"/>
      <c r="BG70" s="148"/>
      <c r="BH70" s="148"/>
      <c r="BI70" s="148"/>
    </row>
  </sheetData>
  <sheetProtection password="DACF" sheet="1" scenarios="1" formatCells="0" selectLockedCells="1"/>
  <mergeCells count="242">
    <mergeCell ref="AM6:AN6"/>
    <mergeCell ref="AR1:AZ1"/>
    <mergeCell ref="B1:S2"/>
    <mergeCell ref="B4:I4"/>
    <mergeCell ref="K4:N4"/>
    <mergeCell ref="P4:S4"/>
    <mergeCell ref="U4:AB4"/>
    <mergeCell ref="B5:D5"/>
    <mergeCell ref="F5:H5"/>
    <mergeCell ref="K5:M5"/>
    <mergeCell ref="P5:R5"/>
    <mergeCell ref="U5:AC5"/>
    <mergeCell ref="AE5:AM5"/>
    <mergeCell ref="T1:W2"/>
    <mergeCell ref="AM7:AN7"/>
    <mergeCell ref="AU7:AV7"/>
    <mergeCell ref="AY7:BB7"/>
    <mergeCell ref="B9:I9"/>
    <mergeCell ref="B10:J10"/>
    <mergeCell ref="BB10:BD10"/>
    <mergeCell ref="AU6:AV6"/>
    <mergeCell ref="AY6:BB6"/>
    <mergeCell ref="B7:D7"/>
    <mergeCell ref="F7:H7"/>
    <mergeCell ref="K7:M7"/>
    <mergeCell ref="P7:R7"/>
    <mergeCell ref="U7:V7"/>
    <mergeCell ref="X7:Y7"/>
    <mergeCell ref="AE7:AF7"/>
    <mergeCell ref="AH7:AI7"/>
    <mergeCell ref="B6:D6"/>
    <mergeCell ref="F6:H6"/>
    <mergeCell ref="K6:M6"/>
    <mergeCell ref="P6:R6"/>
    <mergeCell ref="U6:V6"/>
    <mergeCell ref="X6:Y6"/>
    <mergeCell ref="AE6:AF6"/>
    <mergeCell ref="AH6:AI6"/>
    <mergeCell ref="B13:C13"/>
    <mergeCell ref="B14:C14"/>
    <mergeCell ref="D14:E14"/>
    <mergeCell ref="G14:H14"/>
    <mergeCell ref="BB14:BD14"/>
    <mergeCell ref="BE14:BG14"/>
    <mergeCell ref="BE10:BG10"/>
    <mergeCell ref="B12:C12"/>
    <mergeCell ref="D12:E12"/>
    <mergeCell ref="G12:H12"/>
    <mergeCell ref="BB12:BD12"/>
    <mergeCell ref="BE12:BG12"/>
    <mergeCell ref="G18:H18"/>
    <mergeCell ref="BB18:BD18"/>
    <mergeCell ref="BE18:BG18"/>
    <mergeCell ref="B15:C15"/>
    <mergeCell ref="B16:C16"/>
    <mergeCell ref="D16:E16"/>
    <mergeCell ref="G16:H16"/>
    <mergeCell ref="BB16:BD16"/>
    <mergeCell ref="BE16:BG16"/>
    <mergeCell ref="B17:C17"/>
    <mergeCell ref="B18:C18"/>
    <mergeCell ref="D18:E18"/>
    <mergeCell ref="B30:C30"/>
    <mergeCell ref="B31:C31"/>
    <mergeCell ref="D31:E31"/>
    <mergeCell ref="G31:H31"/>
    <mergeCell ref="BB31:BD31"/>
    <mergeCell ref="B23:C23"/>
    <mergeCell ref="B24:C24"/>
    <mergeCell ref="D24:E24"/>
    <mergeCell ref="G24:H24"/>
    <mergeCell ref="B27:C27"/>
    <mergeCell ref="B28:C28"/>
    <mergeCell ref="D28:E28"/>
    <mergeCell ref="G28:H28"/>
    <mergeCell ref="B29:C29"/>
    <mergeCell ref="BB24:BD24"/>
    <mergeCell ref="BE37:BG37"/>
    <mergeCell ref="B34:C34"/>
    <mergeCell ref="B35:C35"/>
    <mergeCell ref="D35:E35"/>
    <mergeCell ref="G35:H35"/>
    <mergeCell ref="BB35:BD35"/>
    <mergeCell ref="BE35:BG35"/>
    <mergeCell ref="BE31:BG31"/>
    <mergeCell ref="B32:C32"/>
    <mergeCell ref="B33:C33"/>
    <mergeCell ref="D33:E33"/>
    <mergeCell ref="G33:H33"/>
    <mergeCell ref="BB33:BD33"/>
    <mergeCell ref="BE33:BG33"/>
    <mergeCell ref="C44:E45"/>
    <mergeCell ref="H44:I45"/>
    <mergeCell ref="M44:O45"/>
    <mergeCell ref="T44:U45"/>
    <mergeCell ref="X44:Y45"/>
    <mergeCell ref="AG44:AI46"/>
    <mergeCell ref="B36:C36"/>
    <mergeCell ref="B37:C37"/>
    <mergeCell ref="D37:E37"/>
    <mergeCell ref="G37:H37"/>
    <mergeCell ref="C53:E54"/>
    <mergeCell ref="H53:I54"/>
    <mergeCell ref="M53:O54"/>
    <mergeCell ref="T53:U54"/>
    <mergeCell ref="X53:Y54"/>
    <mergeCell ref="AH53:AI53"/>
    <mergeCell ref="BE47:BI47"/>
    <mergeCell ref="J48:L49"/>
    <mergeCell ref="O48:P49"/>
    <mergeCell ref="T48:U49"/>
    <mergeCell ref="AL48:AN49"/>
    <mergeCell ref="AX48:AZ49"/>
    <mergeCell ref="BE48:BH50"/>
    <mergeCell ref="BI49:BI50"/>
    <mergeCell ref="AL50:AN51"/>
    <mergeCell ref="AX50:AZ51"/>
    <mergeCell ref="AL46:AN47"/>
    <mergeCell ref="AX46:AZ47"/>
    <mergeCell ref="I47:K47"/>
    <mergeCell ref="M47:O47"/>
    <mergeCell ref="S47:T47"/>
    <mergeCell ref="AG47:AI48"/>
    <mergeCell ref="AS47:AU48"/>
    <mergeCell ref="BE44:BI46"/>
    <mergeCell ref="I56:K56"/>
    <mergeCell ref="M56:O56"/>
    <mergeCell ref="S56:T56"/>
    <mergeCell ref="J57:L58"/>
    <mergeCell ref="O57:P58"/>
    <mergeCell ref="T57:U58"/>
    <mergeCell ref="AM53:AN53"/>
    <mergeCell ref="AT53:AU53"/>
    <mergeCell ref="AY53:AZ53"/>
    <mergeCell ref="AG55:AI56"/>
    <mergeCell ref="AL55:AN56"/>
    <mergeCell ref="AS55:AU56"/>
    <mergeCell ref="AX55:AZ56"/>
    <mergeCell ref="P69:R69"/>
    <mergeCell ref="Z69:AB69"/>
    <mergeCell ref="L68:N69"/>
    <mergeCell ref="P68:R68"/>
    <mergeCell ref="S68:T69"/>
    <mergeCell ref="V68:X69"/>
    <mergeCell ref="Z68:AB68"/>
    <mergeCell ref="E64:G64"/>
    <mergeCell ref="M64:N64"/>
    <mergeCell ref="R64:S64"/>
    <mergeCell ref="V66:X66"/>
    <mergeCell ref="V67:X67"/>
    <mergeCell ref="D68:F69"/>
    <mergeCell ref="H68:K69"/>
    <mergeCell ref="BE24:BG24"/>
    <mergeCell ref="B25:C25"/>
    <mergeCell ref="B26:C26"/>
    <mergeCell ref="D26:E26"/>
    <mergeCell ref="G26:H26"/>
    <mergeCell ref="B19:C19"/>
    <mergeCell ref="B20:C20"/>
    <mergeCell ref="D20:E20"/>
    <mergeCell ref="G20:H20"/>
    <mergeCell ref="B21:C21"/>
    <mergeCell ref="B22:C22"/>
    <mergeCell ref="D22:E22"/>
    <mergeCell ref="G22:H22"/>
    <mergeCell ref="BB22:BD22"/>
    <mergeCell ref="BE22:BG22"/>
    <mergeCell ref="AF60:AI60"/>
    <mergeCell ref="AJ60:AM60"/>
    <mergeCell ref="AN60:AP60"/>
    <mergeCell ref="AQ60:AU60"/>
    <mergeCell ref="AV60:BC60"/>
    <mergeCell ref="AF61:AI61"/>
    <mergeCell ref="X1:AC2"/>
    <mergeCell ref="AF1:AK2"/>
    <mergeCell ref="AL1:AQ2"/>
    <mergeCell ref="BA1:BJ3"/>
    <mergeCell ref="Z7:AB7"/>
    <mergeCell ref="Z6:AB6"/>
    <mergeCell ref="AG52:AI52"/>
    <mergeCell ref="AL52:AN52"/>
    <mergeCell ref="AS52:AU52"/>
    <mergeCell ref="AX52:AZ52"/>
    <mergeCell ref="AM44:AM45"/>
    <mergeCell ref="AS44:AU46"/>
    <mergeCell ref="AY44:AY45"/>
    <mergeCell ref="BE41:BI41"/>
    <mergeCell ref="AE42:AF43"/>
    <mergeCell ref="AQ42:AR43"/>
    <mergeCell ref="BE42:BH43"/>
    <mergeCell ref="BB37:BD37"/>
    <mergeCell ref="AF68:AI68"/>
    <mergeCell ref="AF69:AI69"/>
    <mergeCell ref="AF70:AI70"/>
    <mergeCell ref="AJ61:AM61"/>
    <mergeCell ref="AJ62:AM62"/>
    <mergeCell ref="AJ63:AM63"/>
    <mergeCell ref="AJ64:AM64"/>
    <mergeCell ref="AJ65:AM65"/>
    <mergeCell ref="AJ66:AM66"/>
    <mergeCell ref="AJ67:AM67"/>
    <mergeCell ref="AF62:AI62"/>
    <mergeCell ref="AF63:AI63"/>
    <mergeCell ref="AF64:AI64"/>
    <mergeCell ref="AF65:AI65"/>
    <mergeCell ref="AF66:AI66"/>
    <mergeCell ref="AF67:AI67"/>
    <mergeCell ref="AQ67:AU67"/>
    <mergeCell ref="AJ68:AM68"/>
    <mergeCell ref="AJ69:AM69"/>
    <mergeCell ref="AJ70:AM70"/>
    <mergeCell ref="AN61:AP61"/>
    <mergeCell ref="AN62:AP62"/>
    <mergeCell ref="AN63:AP63"/>
    <mergeCell ref="AN64:AP64"/>
    <mergeCell ref="AN65:AP65"/>
    <mergeCell ref="AN66:AP66"/>
    <mergeCell ref="AN67:AP67"/>
    <mergeCell ref="AV68:BC68"/>
    <mergeCell ref="AV69:BC69"/>
    <mergeCell ref="AV70:BC70"/>
    <mergeCell ref="C43:K43"/>
    <mergeCell ref="BE54:BI70"/>
    <mergeCell ref="AQ68:AU68"/>
    <mergeCell ref="AQ69:AU69"/>
    <mergeCell ref="AQ70:AU70"/>
    <mergeCell ref="AV61:BC61"/>
    <mergeCell ref="AV62:BC62"/>
    <mergeCell ref="AV63:BC63"/>
    <mergeCell ref="AV64:BC64"/>
    <mergeCell ref="AV65:BC65"/>
    <mergeCell ref="AV66:BC66"/>
    <mergeCell ref="AV67:BC67"/>
    <mergeCell ref="AN68:AP68"/>
    <mergeCell ref="AN69:AP69"/>
    <mergeCell ref="AN70:AP70"/>
    <mergeCell ref="AQ61:AU61"/>
    <mergeCell ref="AQ62:AU62"/>
    <mergeCell ref="AQ63:AU63"/>
    <mergeCell ref="AQ64:AU64"/>
    <mergeCell ref="AQ65:AU65"/>
    <mergeCell ref="AQ66:AU66"/>
  </mergeCells>
  <phoneticPr fontId="3"/>
  <pageMargins left="0.11811023622047245" right="0" top="0" bottom="0.15748031496062992" header="0" footer="0"/>
  <pageSetup paperSize="8"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42"/>
  <sheetViews>
    <sheetView topLeftCell="A7" workbookViewId="0">
      <selection activeCell="C23" sqref="C23"/>
    </sheetView>
  </sheetViews>
  <sheetFormatPr defaultRowHeight="15.75" x14ac:dyDescent="0.15"/>
  <cols>
    <col min="1" max="1" width="2.625" style="108" customWidth="1"/>
    <col min="2" max="2" width="9" style="108"/>
    <col min="3" max="3" width="18.125" style="108" customWidth="1"/>
    <col min="4" max="5" width="16.625" style="108" customWidth="1"/>
    <col min="6" max="6" width="18.125" style="108" customWidth="1"/>
    <col min="7" max="7" width="19.5" style="108" bestFit="1" customWidth="1"/>
    <col min="8" max="9" width="16.625" style="108" customWidth="1"/>
    <col min="10" max="16384" width="9" style="108"/>
  </cols>
  <sheetData>
    <row r="2" spans="2:2" ht="24" x14ac:dyDescent="0.15">
      <c r="B2" s="112" t="s">
        <v>116</v>
      </c>
    </row>
    <row r="3" spans="2:2" x14ac:dyDescent="0.15">
      <c r="B3" s="108" t="s">
        <v>121</v>
      </c>
    </row>
    <row r="4" spans="2:2" x14ac:dyDescent="0.15">
      <c r="B4" s="108" t="s">
        <v>139</v>
      </c>
    </row>
    <row r="5" spans="2:2" x14ac:dyDescent="0.15">
      <c r="B5" s="108" t="s">
        <v>140</v>
      </c>
    </row>
    <row r="7" spans="2:2" x14ac:dyDescent="0.15">
      <c r="B7" s="108" t="s">
        <v>129</v>
      </c>
    </row>
    <row r="8" spans="2:2" x14ac:dyDescent="0.15">
      <c r="B8" s="108" t="s">
        <v>130</v>
      </c>
    </row>
    <row r="9" spans="2:2" x14ac:dyDescent="0.15">
      <c r="B9" s="108" t="s">
        <v>134</v>
      </c>
    </row>
    <row r="11" spans="2:2" x14ac:dyDescent="0.15">
      <c r="B11" s="108" t="s">
        <v>144</v>
      </c>
    </row>
    <row r="12" spans="2:2" x14ac:dyDescent="0.15">
      <c r="B12" s="108" t="s">
        <v>141</v>
      </c>
    </row>
    <row r="14" spans="2:2" x14ac:dyDescent="0.15">
      <c r="B14" s="108" t="s">
        <v>131</v>
      </c>
    </row>
    <row r="16" spans="2:2" x14ac:dyDescent="0.15">
      <c r="B16" s="108" t="s">
        <v>132</v>
      </c>
    </row>
    <row r="17" spans="2:9" x14ac:dyDescent="0.15">
      <c r="B17" s="128" t="s">
        <v>127</v>
      </c>
    </row>
    <row r="18" spans="2:9" x14ac:dyDescent="0.15">
      <c r="B18" s="108" t="s">
        <v>145</v>
      </c>
    </row>
    <row r="20" spans="2:9" x14ac:dyDescent="0.15">
      <c r="F20" s="312" t="s">
        <v>142</v>
      </c>
      <c r="G20" s="313"/>
      <c r="H20" s="313"/>
      <c r="I20" s="314"/>
    </row>
    <row r="21" spans="2:9" x14ac:dyDescent="0.15">
      <c r="B21" s="308" t="s">
        <v>133</v>
      </c>
      <c r="C21" s="310" t="s">
        <v>135</v>
      </c>
      <c r="D21" s="305" t="s">
        <v>143</v>
      </c>
      <c r="E21" s="306"/>
      <c r="F21" s="307" t="s">
        <v>128</v>
      </c>
      <c r="G21" s="307"/>
      <c r="H21" s="307" t="s">
        <v>136</v>
      </c>
      <c r="I21" s="307"/>
    </row>
    <row r="22" spans="2:9" x14ac:dyDescent="0.15">
      <c r="B22" s="309"/>
      <c r="C22" s="311"/>
      <c r="D22" s="130" t="s">
        <v>137</v>
      </c>
      <c r="E22" s="131" t="s">
        <v>138</v>
      </c>
      <c r="F22" s="130" t="s">
        <v>117</v>
      </c>
      <c r="G22" s="130" t="s">
        <v>152</v>
      </c>
      <c r="H22" s="130" t="s">
        <v>137</v>
      </c>
      <c r="I22" s="130" t="s">
        <v>138</v>
      </c>
    </row>
    <row r="23" spans="2:9" x14ac:dyDescent="0.15">
      <c r="B23" s="125" t="s">
        <v>165</v>
      </c>
      <c r="C23" s="109">
        <v>137</v>
      </c>
      <c r="D23" s="113">
        <f t="shared" ref="D23:D27" si="0">C23</f>
        <v>137</v>
      </c>
      <c r="E23" s="114">
        <f>D23/12</f>
        <v>11.416666666666666</v>
      </c>
      <c r="F23" s="297" t="s">
        <v>123</v>
      </c>
      <c r="G23" s="301">
        <v>32</v>
      </c>
      <c r="H23" s="119">
        <f>C23+$G$23</f>
        <v>169</v>
      </c>
      <c r="I23" s="120">
        <f>H23/12</f>
        <v>14.083333333333334</v>
      </c>
    </row>
    <row r="24" spans="2:9" x14ac:dyDescent="0.15">
      <c r="B24" s="138" t="s">
        <v>119</v>
      </c>
      <c r="C24" s="139">
        <v>130</v>
      </c>
      <c r="D24" s="140">
        <v>127</v>
      </c>
      <c r="E24" s="141">
        <v>10.583333333333334</v>
      </c>
      <c r="F24" s="298"/>
      <c r="G24" s="302"/>
      <c r="H24" s="142">
        <v>159</v>
      </c>
      <c r="I24" s="143">
        <v>13.25</v>
      </c>
    </row>
    <row r="25" spans="2:9" x14ac:dyDescent="0.15">
      <c r="B25" s="126" t="s">
        <v>118</v>
      </c>
      <c r="C25" s="110">
        <v>122</v>
      </c>
      <c r="D25" s="115">
        <f t="shared" si="0"/>
        <v>122</v>
      </c>
      <c r="E25" s="116">
        <f t="shared" ref="E25:E42" si="1">D25/12</f>
        <v>10.166666666666666</v>
      </c>
      <c r="F25" s="299"/>
      <c r="G25" s="303"/>
      <c r="H25" s="121">
        <f>C25+$G$23</f>
        <v>154</v>
      </c>
      <c r="I25" s="122">
        <f t="shared" ref="I25:I27" si="2">H25/12</f>
        <v>12.833333333333334</v>
      </c>
    </row>
    <row r="26" spans="2:9" x14ac:dyDescent="0.15">
      <c r="B26" s="126" t="s">
        <v>120</v>
      </c>
      <c r="C26" s="110">
        <v>100</v>
      </c>
      <c r="D26" s="115">
        <f t="shared" si="0"/>
        <v>100</v>
      </c>
      <c r="E26" s="116">
        <f t="shared" si="1"/>
        <v>8.3333333333333339</v>
      </c>
      <c r="F26" s="299"/>
      <c r="G26" s="303"/>
      <c r="H26" s="121">
        <f>C26+$G$23</f>
        <v>132</v>
      </c>
      <c r="I26" s="122">
        <f t="shared" si="2"/>
        <v>11</v>
      </c>
    </row>
    <row r="27" spans="2:9" x14ac:dyDescent="0.15">
      <c r="B27" s="127" t="s">
        <v>122</v>
      </c>
      <c r="C27" s="111">
        <v>0</v>
      </c>
      <c r="D27" s="117">
        <f t="shared" si="0"/>
        <v>0</v>
      </c>
      <c r="E27" s="118">
        <f t="shared" si="1"/>
        <v>0</v>
      </c>
      <c r="F27" s="300"/>
      <c r="G27" s="304"/>
      <c r="H27" s="123">
        <f>C27+$G$23</f>
        <v>32</v>
      </c>
      <c r="I27" s="124">
        <f t="shared" si="2"/>
        <v>2.6666666666666665</v>
      </c>
    </row>
    <row r="28" spans="2:9" x14ac:dyDescent="0.15">
      <c r="B28" s="125" t="s">
        <v>119</v>
      </c>
      <c r="C28" s="109">
        <v>137</v>
      </c>
      <c r="D28" s="113">
        <v>137</v>
      </c>
      <c r="E28" s="114">
        <f t="shared" si="1"/>
        <v>11.416666666666666</v>
      </c>
      <c r="F28" s="297" t="s">
        <v>124</v>
      </c>
      <c r="G28" s="301">
        <v>48</v>
      </c>
      <c r="H28" s="119">
        <f>C28+$G$28</f>
        <v>185</v>
      </c>
      <c r="I28" s="120">
        <f>H28/12</f>
        <v>15.416666666666666</v>
      </c>
    </row>
    <row r="29" spans="2:9" x14ac:dyDescent="0.15">
      <c r="B29" s="138" t="s">
        <v>119</v>
      </c>
      <c r="C29" s="139">
        <v>130</v>
      </c>
      <c r="D29" s="140">
        <v>127</v>
      </c>
      <c r="E29" s="141">
        <v>10.583333333333334</v>
      </c>
      <c r="F29" s="298"/>
      <c r="G29" s="302"/>
      <c r="H29" s="142"/>
      <c r="I29" s="143"/>
    </row>
    <row r="30" spans="2:9" x14ac:dyDescent="0.15">
      <c r="B30" s="126" t="s">
        <v>118</v>
      </c>
      <c r="C30" s="110">
        <v>122</v>
      </c>
      <c r="D30" s="115">
        <v>122</v>
      </c>
      <c r="E30" s="116">
        <f t="shared" si="1"/>
        <v>10.166666666666666</v>
      </c>
      <c r="F30" s="299"/>
      <c r="G30" s="303"/>
      <c r="H30" s="121">
        <f>C30+$G$28</f>
        <v>170</v>
      </c>
      <c r="I30" s="122">
        <f t="shared" ref="I30:I32" si="3">H30/12</f>
        <v>14.166666666666666</v>
      </c>
    </row>
    <row r="31" spans="2:9" x14ac:dyDescent="0.15">
      <c r="B31" s="126" t="s">
        <v>120</v>
      </c>
      <c r="C31" s="110">
        <v>100</v>
      </c>
      <c r="D31" s="115">
        <v>100</v>
      </c>
      <c r="E31" s="116">
        <f t="shared" si="1"/>
        <v>8.3333333333333339</v>
      </c>
      <c r="F31" s="299"/>
      <c r="G31" s="303"/>
      <c r="H31" s="121">
        <f>C31+$G$28</f>
        <v>148</v>
      </c>
      <c r="I31" s="122">
        <f t="shared" si="3"/>
        <v>12.333333333333334</v>
      </c>
    </row>
    <row r="32" spans="2:9" x14ac:dyDescent="0.15">
      <c r="B32" s="127" t="s">
        <v>122</v>
      </c>
      <c r="C32" s="111">
        <v>0</v>
      </c>
      <c r="D32" s="117">
        <v>0</v>
      </c>
      <c r="E32" s="118">
        <f t="shared" si="1"/>
        <v>0</v>
      </c>
      <c r="F32" s="300"/>
      <c r="G32" s="304"/>
      <c r="H32" s="123">
        <f>C32+$G$28</f>
        <v>48</v>
      </c>
      <c r="I32" s="124">
        <f t="shared" si="3"/>
        <v>4</v>
      </c>
    </row>
    <row r="33" spans="2:9" x14ac:dyDescent="0.15">
      <c r="B33" s="125" t="s">
        <v>119</v>
      </c>
      <c r="C33" s="109">
        <v>137</v>
      </c>
      <c r="D33" s="113">
        <f t="shared" ref="D33" si="4">C33</f>
        <v>137</v>
      </c>
      <c r="E33" s="114">
        <f t="shared" si="1"/>
        <v>11.416666666666666</v>
      </c>
      <c r="F33" s="297" t="s">
        <v>125</v>
      </c>
      <c r="G33" s="301">
        <v>64</v>
      </c>
      <c r="H33" s="119">
        <f>C33+$G$33</f>
        <v>201</v>
      </c>
      <c r="I33" s="120">
        <f>H33/12</f>
        <v>16.75</v>
      </c>
    </row>
    <row r="34" spans="2:9" x14ac:dyDescent="0.15">
      <c r="B34" s="138" t="s">
        <v>119</v>
      </c>
      <c r="C34" s="139">
        <v>130</v>
      </c>
      <c r="D34" s="140">
        <v>127</v>
      </c>
      <c r="E34" s="141">
        <v>10.583333333333334</v>
      </c>
      <c r="F34" s="298"/>
      <c r="G34" s="302"/>
      <c r="H34" s="142">
        <f>C34+$G$33</f>
        <v>194</v>
      </c>
      <c r="I34" s="143">
        <f>H34/12</f>
        <v>16.166666666666668</v>
      </c>
    </row>
    <row r="35" spans="2:9" x14ac:dyDescent="0.15">
      <c r="B35" s="126" t="s">
        <v>118</v>
      </c>
      <c r="C35" s="110">
        <v>122</v>
      </c>
      <c r="D35" s="115">
        <f t="shared" ref="D35:D38" si="5">C35</f>
        <v>122</v>
      </c>
      <c r="E35" s="116">
        <f t="shared" si="1"/>
        <v>10.166666666666666</v>
      </c>
      <c r="F35" s="299"/>
      <c r="G35" s="303"/>
      <c r="H35" s="121">
        <f>C35+$G$33</f>
        <v>186</v>
      </c>
      <c r="I35" s="122">
        <f t="shared" ref="I35:I42" si="6">H35/12</f>
        <v>15.5</v>
      </c>
    </row>
    <row r="36" spans="2:9" x14ac:dyDescent="0.15">
      <c r="B36" s="126" t="s">
        <v>120</v>
      </c>
      <c r="C36" s="110">
        <v>100</v>
      </c>
      <c r="D36" s="115">
        <f t="shared" si="5"/>
        <v>100</v>
      </c>
      <c r="E36" s="116">
        <f t="shared" si="1"/>
        <v>8.3333333333333339</v>
      </c>
      <c r="F36" s="299"/>
      <c r="G36" s="303"/>
      <c r="H36" s="121">
        <f>C36+$G$33</f>
        <v>164</v>
      </c>
      <c r="I36" s="122">
        <f t="shared" si="6"/>
        <v>13.666666666666666</v>
      </c>
    </row>
    <row r="37" spans="2:9" x14ac:dyDescent="0.15">
      <c r="B37" s="127" t="s">
        <v>122</v>
      </c>
      <c r="C37" s="111">
        <v>0</v>
      </c>
      <c r="D37" s="117">
        <f t="shared" si="5"/>
        <v>0</v>
      </c>
      <c r="E37" s="118">
        <f t="shared" si="1"/>
        <v>0</v>
      </c>
      <c r="F37" s="300"/>
      <c r="G37" s="304"/>
      <c r="H37" s="123">
        <f>C37+$G$33</f>
        <v>64</v>
      </c>
      <c r="I37" s="124">
        <f t="shared" si="6"/>
        <v>5.333333333333333</v>
      </c>
    </row>
    <row r="38" spans="2:9" x14ac:dyDescent="0.15">
      <c r="B38" s="125" t="s">
        <v>119</v>
      </c>
      <c r="C38" s="109">
        <v>137</v>
      </c>
      <c r="D38" s="113">
        <f t="shared" si="5"/>
        <v>137</v>
      </c>
      <c r="E38" s="114">
        <f t="shared" si="1"/>
        <v>11.416666666666666</v>
      </c>
      <c r="F38" s="297" t="s">
        <v>126</v>
      </c>
      <c r="G38" s="301">
        <v>80</v>
      </c>
      <c r="H38" s="119">
        <f>C38+$G$38</f>
        <v>217</v>
      </c>
      <c r="I38" s="120">
        <f>H38/12</f>
        <v>18.083333333333332</v>
      </c>
    </row>
    <row r="39" spans="2:9" x14ac:dyDescent="0.15">
      <c r="B39" s="138" t="s">
        <v>119</v>
      </c>
      <c r="C39" s="139">
        <v>130</v>
      </c>
      <c r="D39" s="140">
        <v>127</v>
      </c>
      <c r="E39" s="141">
        <v>10.583333333333334</v>
      </c>
      <c r="F39" s="298"/>
      <c r="G39" s="302"/>
      <c r="H39" s="142">
        <f>C39+$G$33</f>
        <v>194</v>
      </c>
      <c r="I39" s="143">
        <f>H39/12</f>
        <v>16.166666666666668</v>
      </c>
    </row>
    <row r="40" spans="2:9" x14ac:dyDescent="0.15">
      <c r="B40" s="126" t="s">
        <v>118</v>
      </c>
      <c r="C40" s="110">
        <v>122</v>
      </c>
      <c r="D40" s="115">
        <f t="shared" ref="D40:D42" si="7">C40</f>
        <v>122</v>
      </c>
      <c r="E40" s="116">
        <f t="shared" si="1"/>
        <v>10.166666666666666</v>
      </c>
      <c r="F40" s="299"/>
      <c r="G40" s="303"/>
      <c r="H40" s="121">
        <f>C40+$G$38</f>
        <v>202</v>
      </c>
      <c r="I40" s="122">
        <f t="shared" si="6"/>
        <v>16.833333333333332</v>
      </c>
    </row>
    <row r="41" spans="2:9" x14ac:dyDescent="0.15">
      <c r="B41" s="126" t="s">
        <v>120</v>
      </c>
      <c r="C41" s="110">
        <v>100</v>
      </c>
      <c r="D41" s="115">
        <f t="shared" si="7"/>
        <v>100</v>
      </c>
      <c r="E41" s="116">
        <f t="shared" si="1"/>
        <v>8.3333333333333339</v>
      </c>
      <c r="F41" s="299"/>
      <c r="G41" s="303"/>
      <c r="H41" s="121">
        <f>C41+$G$38</f>
        <v>180</v>
      </c>
      <c r="I41" s="122">
        <f t="shared" si="6"/>
        <v>15</v>
      </c>
    </row>
    <row r="42" spans="2:9" x14ac:dyDescent="0.15">
      <c r="B42" s="127" t="s">
        <v>122</v>
      </c>
      <c r="C42" s="111">
        <v>0</v>
      </c>
      <c r="D42" s="117">
        <f t="shared" si="7"/>
        <v>0</v>
      </c>
      <c r="E42" s="118">
        <f t="shared" si="1"/>
        <v>0</v>
      </c>
      <c r="F42" s="300"/>
      <c r="G42" s="304"/>
      <c r="H42" s="123">
        <f>C42+$G$38</f>
        <v>80</v>
      </c>
      <c r="I42" s="124">
        <f t="shared" si="6"/>
        <v>6.666666666666667</v>
      </c>
    </row>
  </sheetData>
  <sheetProtection password="C731" sheet="1" objects="1" scenarios="1" selectLockedCells="1"/>
  <mergeCells count="14">
    <mergeCell ref="D21:E21"/>
    <mergeCell ref="H21:I21"/>
    <mergeCell ref="B21:B22"/>
    <mergeCell ref="C21:C22"/>
    <mergeCell ref="F20:I20"/>
    <mergeCell ref="F21:G21"/>
    <mergeCell ref="F23:F27"/>
    <mergeCell ref="F28:F32"/>
    <mergeCell ref="F33:F37"/>
    <mergeCell ref="F38:F42"/>
    <mergeCell ref="G23:G27"/>
    <mergeCell ref="G28:G32"/>
    <mergeCell ref="G33:G37"/>
    <mergeCell ref="G38:G42"/>
  </mergeCells>
  <phoneticPr fontId="3"/>
  <pageMargins left="0.51181102362204722" right="0.51181102362204722" top="0.55118110236220474" bottom="0.55118110236220474" header="0" footer="0"/>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簡易ライフプラン</vt:lpstr>
      <vt:lpstr>遺族年金額の積算（目安）</vt:lpstr>
      <vt:lpstr>簡易ライフプラン!Print_Area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TK-HOKEN3</dc:creator>
  <cp:lastModifiedBy>user</cp:lastModifiedBy>
  <cp:lastPrinted>2019-01-17T02:41:12Z</cp:lastPrinted>
  <dcterms:created xsi:type="dcterms:W3CDTF">2019-01-16T05:50:42Z</dcterms:created>
  <dcterms:modified xsi:type="dcterms:W3CDTF">2019-01-23T11:57:44Z</dcterms:modified>
</cp:coreProperties>
</file>